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95" windowHeight="8445" activeTab="0"/>
  </bookViews>
  <sheets>
    <sheet name="Stromkosten Stadtbeleucht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WEIS</author>
  </authors>
  <commentList>
    <comment ref="G90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2003/2004 für alle ENVIA Zähler</t>
        </r>
      </text>
    </comment>
    <comment ref="I90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2004/2005 für alle ENVIA Zähler</t>
        </r>
      </text>
    </comment>
    <comment ref="D93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neuer Zähler ab 30.06.05</t>
        </r>
      </text>
    </comment>
    <comment ref="G92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für 362 Tage
  </t>
        </r>
      </text>
    </comment>
    <comment ref="I92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für 31 Tage+ 3570 KW für 85 Tage (mit Ein-Tarifzähler gezählt) </t>
        </r>
      </text>
    </comment>
    <comment ref="I93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auch für 31 Tage</t>
        </r>
      </text>
    </comment>
    <comment ref="H17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umgeklemmt auf Bahnhofstraße, Zähler ausgebaut</t>
        </r>
      </text>
    </comment>
    <comment ref="E92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bis 31.05 Ein-Tarifzähler</t>
        </r>
      </text>
    </comment>
    <comment ref="R94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08.04.2008-31.12.2008, Rechnung vom 01.01.-01.0.2008 nicht vorhanden </t>
        </r>
      </text>
    </comment>
    <comment ref="R92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vom 02.04.08-31.12.08, Rechnung vom 01.01.-01.0.2008 nicht vorhanden</t>
        </r>
      </text>
    </comment>
    <comment ref="R90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vom 02.04.-31.12.2008, Rechnungvom 01.01.- 01.04.2008 nicht vorhanden</t>
        </r>
      </text>
    </comment>
    <comment ref="E90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bis 2006 Eintarifzähler</t>
        </r>
      </text>
    </comment>
    <comment ref="B77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Kosten 4.600 €, Prognose Einsparung ca. 460 €/ Jahr, nach 10 Jahren rentiert sich der Einbau. </t>
        </r>
      </text>
    </comment>
    <comment ref="U72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reduziert, durch umklemmen einiger Leuchten zu Hochhausstraße (mit Neubau Torg. Landstraße9</t>
        </r>
      </text>
    </comment>
    <comment ref="B10" authorId="0">
      <text>
        <r>
          <rPr>
            <b/>
            <sz val="8"/>
            <rFont val="Tahoma"/>
            <family val="0"/>
          </rPr>
          <t>WEIS:</t>
        </r>
        <r>
          <rPr>
            <sz val="8"/>
            <rFont val="Tahoma"/>
            <family val="0"/>
          </rPr>
          <t xml:space="preserve">
Z.-Stand am 10.02.2012 
24447 kWh alt , neu: 6 kWh, am 29.02.2012 98,0 kWh</t>
        </r>
      </text>
    </comment>
  </commentList>
</comments>
</file>

<file path=xl/sharedStrings.xml><?xml version="1.0" encoding="utf-8"?>
<sst xmlns="http://schemas.openxmlformats.org/spreadsheetml/2006/main" count="337" uniqueCount="149">
  <si>
    <t>Standort</t>
  </si>
  <si>
    <t>Am Plan</t>
  </si>
  <si>
    <t>Dübener Landstraße</t>
  </si>
  <si>
    <t>Bahnhofstraße</t>
  </si>
  <si>
    <t>Busbahnhof</t>
  </si>
  <si>
    <t>Fr.- Ebert- Straße</t>
  </si>
  <si>
    <t>Ringstraße</t>
  </si>
  <si>
    <t>R.- Luxemburg- Straße</t>
  </si>
  <si>
    <t>Straße der Jugend</t>
  </si>
  <si>
    <t>Fischerweg</t>
  </si>
  <si>
    <t>Beethovenstraße</t>
  </si>
  <si>
    <t>An der Heide</t>
  </si>
  <si>
    <t>Windmühlenstraße</t>
  </si>
  <si>
    <t>Witrow- Siedlung</t>
  </si>
  <si>
    <t>Kastanienallee</t>
  </si>
  <si>
    <t>Fuchsberg</t>
  </si>
  <si>
    <t>Mittelweg</t>
  </si>
  <si>
    <t>Rödgener Straße</t>
  </si>
  <si>
    <t>Am Grünen Fink</t>
  </si>
  <si>
    <t>Mühlstraße</t>
  </si>
  <si>
    <t>Am Mühlgraben</t>
  </si>
  <si>
    <t>Hochhausstraße</t>
  </si>
  <si>
    <t>Kospaer Landstraße</t>
  </si>
  <si>
    <t>Weinbergstraße</t>
  </si>
  <si>
    <t>Ernst- Mey- Straße</t>
  </si>
  <si>
    <t>Puschkinstraße</t>
  </si>
  <si>
    <t>Am Kirchgarten</t>
  </si>
  <si>
    <t>Dr.- Belian- Straße</t>
  </si>
  <si>
    <t>NT</t>
  </si>
  <si>
    <t>HT</t>
  </si>
  <si>
    <t>nur 1 Tarif</t>
  </si>
  <si>
    <t>Dorfstraße</t>
  </si>
  <si>
    <t>Dorotheenstraße</t>
  </si>
  <si>
    <t>Schießstandweg</t>
  </si>
  <si>
    <t>Wallstraße</t>
  </si>
  <si>
    <t>Behlitz</t>
  </si>
  <si>
    <t>Pressen</t>
  </si>
  <si>
    <t>Am Schanzberg</t>
  </si>
  <si>
    <t>Kospa</t>
  </si>
  <si>
    <t>Kleine Mauerstraße</t>
  </si>
  <si>
    <t>(Zum Erlengrund)</t>
  </si>
  <si>
    <t>(Am Teich)</t>
  </si>
  <si>
    <t>(Zur Mühle)</t>
  </si>
  <si>
    <t>in €</t>
  </si>
  <si>
    <t xml:space="preserve">    in kWh</t>
  </si>
  <si>
    <t xml:space="preserve">   in kWh</t>
  </si>
  <si>
    <t>Zähler-</t>
  </si>
  <si>
    <t>nummer</t>
  </si>
  <si>
    <t>Anzahl</t>
  </si>
  <si>
    <t>Leuchten</t>
  </si>
  <si>
    <t>Am Färberwerder</t>
  </si>
  <si>
    <t>Tarif</t>
  </si>
  <si>
    <t>SBL</t>
  </si>
  <si>
    <t>Gewerbe</t>
  </si>
  <si>
    <t>spezial</t>
  </si>
  <si>
    <t xml:space="preserve">Gewerbe </t>
  </si>
  <si>
    <t>Standard nacht</t>
  </si>
  <si>
    <t>Marktplatz</t>
  </si>
  <si>
    <t>Summen</t>
  </si>
  <si>
    <t>anzahl</t>
  </si>
  <si>
    <t>abgeschaltet</t>
  </si>
  <si>
    <t>Zschettgau</t>
  </si>
  <si>
    <t>(Am Käuzchenturm)</t>
  </si>
  <si>
    <t>Verbrauch</t>
  </si>
  <si>
    <t>11/06, 2/07</t>
  </si>
  <si>
    <t xml:space="preserve">ab 03/08 Umstellung auf Tarif Gewerbe spezial   </t>
  </si>
  <si>
    <t>Tausch 10 x 100 Watt gegen 70 Watt</t>
  </si>
  <si>
    <t>(an Schwimmhalle)</t>
  </si>
  <si>
    <t>60 x Tausch 100 Watt gegen 70 Watt</t>
  </si>
  <si>
    <t>ab 13.12.07 Umstellung auf ENVIAMprofinacht</t>
  </si>
  <si>
    <t>Lampen</t>
  </si>
  <si>
    <t>weitere Einsparmaßnahmen</t>
  </si>
  <si>
    <t>ab 12/07 Tausch 3 x 100 Watt gegen 70 Watt</t>
  </si>
  <si>
    <t xml:space="preserve">     in kWh</t>
  </si>
  <si>
    <t xml:space="preserve">    Kosten </t>
  </si>
  <si>
    <t xml:space="preserve">         in €</t>
  </si>
  <si>
    <t xml:space="preserve">    Kosten</t>
  </si>
  <si>
    <t xml:space="preserve">          in €</t>
  </si>
  <si>
    <t xml:space="preserve">        in kWh</t>
  </si>
  <si>
    <t xml:space="preserve">            in €</t>
  </si>
  <si>
    <t xml:space="preserve">       Kosten </t>
  </si>
  <si>
    <t xml:space="preserve">STADTBELEUCHTUNG </t>
  </si>
  <si>
    <t>STROMVERBRAUCH- KOSTEN</t>
  </si>
  <si>
    <t>Lampen-</t>
  </si>
  <si>
    <t>7 neue Leuchten Tannenweg</t>
  </si>
  <si>
    <t>21 neue Leuchten Fr.- Engelhorn- Straße</t>
  </si>
  <si>
    <t>1 neue Leuchte an Buswartehalle</t>
  </si>
  <si>
    <t>29 Leuchten neu</t>
  </si>
  <si>
    <t>keine Erklärung für Erhöhung</t>
  </si>
  <si>
    <t>bei Hochrechnung Einsparung</t>
  </si>
  <si>
    <t>Verbrauch 2006 nur für 250 Tage,</t>
  </si>
  <si>
    <t xml:space="preserve">ab 12/07 29 Stück 100 Watt getauscht gegen </t>
  </si>
  <si>
    <t>70 Watt (auf Muldebrücke)</t>
  </si>
  <si>
    <t xml:space="preserve">ab 01.01.08     19 Lampen 100 Watt getauscht  </t>
  </si>
  <si>
    <t>gegen 70 Watt (auf Marktplatz)</t>
  </si>
  <si>
    <t>Buttergasse</t>
  </si>
  <si>
    <t>Am Bach</t>
  </si>
  <si>
    <t>Lilienstraße</t>
  </si>
  <si>
    <t xml:space="preserve">Georg-Schumann-Straße </t>
  </si>
  <si>
    <t>Karl-Liebknecht-Siedlg.</t>
  </si>
  <si>
    <t>Fr.-Engelhorn-Straße</t>
  </si>
  <si>
    <t>ab 5.03.08</t>
  </si>
  <si>
    <t>ab 16.7.08</t>
  </si>
  <si>
    <t>Rechnung 2008</t>
  </si>
  <si>
    <t>Anzahl der ab-</t>
  </si>
  <si>
    <t>gerechn. Tage</t>
  </si>
  <si>
    <t>Rechnung 2007</t>
  </si>
  <si>
    <t>Gewerbe spz.</t>
  </si>
  <si>
    <t>ab 7/08</t>
  </si>
  <si>
    <t>Aug.- Bebel-Straße</t>
  </si>
  <si>
    <t>Gewerbe spezial</t>
  </si>
  <si>
    <t>Spannungsabsenkung</t>
  </si>
  <si>
    <t>EWV Häuserabriss 4 Leuchten aus</t>
  </si>
  <si>
    <t>K.-Bennew.</t>
  </si>
  <si>
    <t xml:space="preserve">Kosten in € pro </t>
  </si>
  <si>
    <t xml:space="preserve">Leuchte </t>
  </si>
  <si>
    <t>durchschnittl.</t>
  </si>
  <si>
    <t>Preis pro Leuchte 2009</t>
  </si>
  <si>
    <t xml:space="preserve">Verbrauch in </t>
  </si>
  <si>
    <t>kWh pro</t>
  </si>
  <si>
    <t>Verbrauch pro Leuchte</t>
  </si>
  <si>
    <t>Kosten</t>
  </si>
  <si>
    <t>in kWh</t>
  </si>
  <si>
    <t>Leuchte 2009</t>
  </si>
  <si>
    <t>Preis pro Leuchte 2010</t>
  </si>
  <si>
    <t>Produkt: 54100102</t>
  </si>
  <si>
    <t>Sachkonto Ausgaben 424123</t>
  </si>
  <si>
    <t>Sachkonto Einnahmen 359190</t>
  </si>
  <si>
    <t>Leuchte 2010</t>
  </si>
  <si>
    <t>eingebaut 3/2009</t>
  </si>
  <si>
    <t>ENVIA M lux</t>
  </si>
  <si>
    <t xml:space="preserve">ENVIA M Profi </t>
  </si>
  <si>
    <t>nacht SBL</t>
  </si>
  <si>
    <t>Zählerschrank</t>
  </si>
  <si>
    <t>einige Lampen umgeklemmt, da neue Station 2010</t>
  </si>
  <si>
    <t>Leuchte 2011</t>
  </si>
  <si>
    <t>2011</t>
  </si>
  <si>
    <t>Preis pro Leuchte 2011</t>
  </si>
  <si>
    <t>186-110627</t>
  </si>
  <si>
    <t>neuer Zähler ab 10.02.2012</t>
  </si>
  <si>
    <t xml:space="preserve">2010 Umschluss von einigen Leuchten aus </t>
  </si>
  <si>
    <t xml:space="preserve">5 davon abgeklemmt durch Sprotta </t>
  </si>
  <si>
    <t>344 Leuchten aus</t>
  </si>
  <si>
    <t>Tabelle 3</t>
  </si>
  <si>
    <t>+</t>
  </si>
  <si>
    <t>Stand 12.06.2012</t>
  </si>
  <si>
    <t xml:space="preserve">Bahnhofstraße </t>
  </si>
  <si>
    <t xml:space="preserve">Fr.-Engels-Straße </t>
  </si>
  <si>
    <t>ab 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</si>
</sst>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;[Red]#,##0.00"/>
    <numFmt numFmtId="166" formatCode="#,##0;[Red]#,##0"/>
    <numFmt numFmtId="167" formatCode="0;[Red]0"/>
    <numFmt numFmtId="168" formatCode="0.00;[Red]0.00"/>
  </numFmts>
  <fonts count="4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sz val="8"/>
      <name val="Arial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17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4" xfId="0" applyFont="1" applyFill="1" applyBorder="1" applyAlignment="1">
      <alignment/>
    </xf>
    <xf numFmtId="3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9" fontId="0" fillId="0" borderId="0" xfId="49" applyFont="1" applyAlignment="1">
      <alignment/>
    </xf>
    <xf numFmtId="0" fontId="4" fillId="0" borderId="11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4" fillId="0" borderId="17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165" fontId="4" fillId="0" borderId="10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3" fillId="0" borderId="21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" fontId="3" fillId="0" borderId="18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7" fillId="0" borderId="17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167" fontId="4" fillId="0" borderId="17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0" xfId="0" applyNumberFormat="1" applyFont="1" applyFill="1" applyAlignment="1">
      <alignment horizontal="right"/>
    </xf>
    <xf numFmtId="165" fontId="4" fillId="0" borderId="11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2"/>
  <sheetViews>
    <sheetView tabSelected="1" view="pageBreakPreview" zoomScaleSheetLayoutView="100" zoomScalePageLayoutView="0" workbookViewId="0" topLeftCell="U81">
      <selection activeCell="U100" sqref="U100"/>
    </sheetView>
  </sheetViews>
  <sheetFormatPr defaultColWidth="11.421875" defaultRowHeight="12.75"/>
  <cols>
    <col min="1" max="1" width="5.57421875" style="0" customWidth="1"/>
    <col min="3" max="3" width="21.57421875" style="0" customWidth="1"/>
    <col min="4" max="4" width="0.13671875" style="0" hidden="1" customWidth="1"/>
    <col min="5" max="5" width="0.85546875" style="0" hidden="1" customWidth="1"/>
    <col min="6" max="8" width="11.7109375" style="0" customWidth="1"/>
    <col min="9" max="9" width="12.57421875" style="0" customWidth="1"/>
    <col min="10" max="14" width="11.7109375" style="0" customWidth="1"/>
    <col min="15" max="15" width="0.13671875" style="0" customWidth="1"/>
    <col min="16" max="17" width="11.7109375" style="0" customWidth="1"/>
    <col min="18" max="18" width="0.13671875" style="0" customWidth="1"/>
    <col min="19" max="19" width="11.7109375" style="0" customWidth="1"/>
    <col min="20" max="24" width="12.7109375" style="0" customWidth="1"/>
    <col min="25" max="25" width="16.7109375" style="0" hidden="1" customWidth="1"/>
    <col min="26" max="26" width="0.13671875" style="0" hidden="1" customWidth="1"/>
    <col min="27" max="27" width="17.8515625" style="0" hidden="1" customWidth="1"/>
    <col min="28" max="28" width="0.13671875" style="0" hidden="1" customWidth="1"/>
    <col min="29" max="29" width="15.7109375" style="0" hidden="1" customWidth="1"/>
    <col min="30" max="30" width="14.00390625" style="0" hidden="1" customWidth="1"/>
    <col min="33" max="33" width="0.13671875" style="0" hidden="1" customWidth="1"/>
    <col min="34" max="34" width="11.421875" style="0" hidden="1" customWidth="1"/>
    <col min="35" max="35" width="14.7109375" style="0" customWidth="1"/>
  </cols>
  <sheetData>
    <row r="1" spans="2:39" ht="12.75">
      <c r="B1" s="3" t="s">
        <v>81</v>
      </c>
      <c r="C1" s="4"/>
      <c r="D1" s="4"/>
      <c r="E1" s="3" t="s">
        <v>82</v>
      </c>
      <c r="F1" s="4"/>
      <c r="G1" s="4"/>
      <c r="H1" s="4" t="s">
        <v>125</v>
      </c>
      <c r="K1" s="4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 t="s">
        <v>143</v>
      </c>
    </row>
    <row r="2" spans="2:39" ht="12.75">
      <c r="B2" s="4" t="s">
        <v>145</v>
      </c>
      <c r="G2" s="4"/>
      <c r="H2" s="4" t="s">
        <v>126</v>
      </c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5"/>
      <c r="AB2" s="45"/>
      <c r="AC2" s="45"/>
      <c r="AD2" s="45"/>
      <c r="AE2" s="4"/>
      <c r="AF2" s="4"/>
      <c r="AG2" s="4"/>
      <c r="AH2" s="4"/>
      <c r="AI2" s="4"/>
      <c r="AJ2" s="4"/>
      <c r="AK2" s="4"/>
      <c r="AL2" s="4"/>
      <c r="AM2" s="45"/>
    </row>
    <row r="3" spans="2:39" ht="12.75">
      <c r="B3" s="4"/>
      <c r="G3" s="4"/>
      <c r="H3" s="4" t="s">
        <v>127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5"/>
      <c r="AB3" s="45"/>
      <c r="AC3" s="45"/>
      <c r="AD3" s="45"/>
      <c r="AE3" s="4"/>
      <c r="AF3" s="4"/>
      <c r="AG3" s="4"/>
      <c r="AH3" s="4"/>
      <c r="AI3" s="4"/>
      <c r="AJ3" s="4"/>
      <c r="AK3" s="4"/>
      <c r="AL3" s="4"/>
      <c r="AM3" s="45"/>
    </row>
    <row r="4" spans="2:39" ht="12.75">
      <c r="B4" s="7"/>
      <c r="C4" s="9"/>
      <c r="D4" s="5"/>
      <c r="E4" s="5"/>
      <c r="F4" s="109">
        <v>2003</v>
      </c>
      <c r="G4" s="5">
        <v>2004</v>
      </c>
      <c r="H4" s="5">
        <v>2004</v>
      </c>
      <c r="I4" s="5">
        <v>2005</v>
      </c>
      <c r="J4" s="5">
        <v>2005</v>
      </c>
      <c r="K4" s="5">
        <v>2006</v>
      </c>
      <c r="L4" s="5">
        <v>2006</v>
      </c>
      <c r="M4" s="5">
        <v>2007</v>
      </c>
      <c r="N4" s="5">
        <v>2007</v>
      </c>
      <c r="O4" s="60" t="s">
        <v>106</v>
      </c>
      <c r="P4" s="5">
        <v>2008</v>
      </c>
      <c r="Q4" s="5">
        <v>2008</v>
      </c>
      <c r="R4" s="60" t="s">
        <v>103</v>
      </c>
      <c r="S4" s="5">
        <v>2009</v>
      </c>
      <c r="T4" s="5">
        <v>2009</v>
      </c>
      <c r="U4" s="5">
        <v>2010</v>
      </c>
      <c r="V4" s="5">
        <v>2010</v>
      </c>
      <c r="W4" s="5">
        <v>2011</v>
      </c>
      <c r="X4" s="5">
        <v>2011</v>
      </c>
      <c r="Y4" s="7" t="s">
        <v>118</v>
      </c>
      <c r="Z4" s="7" t="s">
        <v>114</v>
      </c>
      <c r="AA4" s="101" t="s">
        <v>118</v>
      </c>
      <c r="AB4" s="101" t="s">
        <v>114</v>
      </c>
      <c r="AC4" s="101" t="s">
        <v>118</v>
      </c>
      <c r="AD4" s="101" t="s">
        <v>144</v>
      </c>
      <c r="AE4" s="6"/>
      <c r="AF4" s="5"/>
      <c r="AG4" s="5"/>
      <c r="AH4" s="5"/>
      <c r="AI4" s="5" t="s">
        <v>70</v>
      </c>
      <c r="AJ4" s="7" t="s">
        <v>148</v>
      </c>
      <c r="AK4" s="8"/>
      <c r="AL4" s="8"/>
      <c r="AM4" s="9"/>
    </row>
    <row r="5" spans="2:39" ht="12.75">
      <c r="B5" s="12" t="s">
        <v>0</v>
      </c>
      <c r="C5" s="14"/>
      <c r="D5" s="10" t="s">
        <v>46</v>
      </c>
      <c r="E5" s="10"/>
      <c r="F5" s="110" t="s">
        <v>63</v>
      </c>
      <c r="G5" s="10" t="s">
        <v>63</v>
      </c>
      <c r="H5" s="10" t="s">
        <v>76</v>
      </c>
      <c r="I5" s="10" t="s">
        <v>63</v>
      </c>
      <c r="J5" s="10" t="s">
        <v>80</v>
      </c>
      <c r="K5" s="10" t="s">
        <v>63</v>
      </c>
      <c r="L5" s="10" t="s">
        <v>80</v>
      </c>
      <c r="M5" s="10" t="s">
        <v>63</v>
      </c>
      <c r="N5" s="10" t="s">
        <v>74</v>
      </c>
      <c r="O5" s="59" t="s">
        <v>104</v>
      </c>
      <c r="P5" s="10" t="s">
        <v>63</v>
      </c>
      <c r="Q5" s="10" t="s">
        <v>74</v>
      </c>
      <c r="R5" s="59" t="s">
        <v>104</v>
      </c>
      <c r="S5" s="10" t="s">
        <v>63</v>
      </c>
      <c r="T5" s="10" t="s">
        <v>74</v>
      </c>
      <c r="U5" s="10" t="s">
        <v>63</v>
      </c>
      <c r="V5" s="10" t="s">
        <v>121</v>
      </c>
      <c r="W5" s="10" t="s">
        <v>63</v>
      </c>
      <c r="X5" s="10" t="s">
        <v>121</v>
      </c>
      <c r="Y5" s="12" t="s">
        <v>119</v>
      </c>
      <c r="Z5" s="12" t="s">
        <v>115</v>
      </c>
      <c r="AA5" s="102" t="s">
        <v>119</v>
      </c>
      <c r="AB5" s="102" t="s">
        <v>115</v>
      </c>
      <c r="AC5" s="102" t="s">
        <v>119</v>
      </c>
      <c r="AD5" s="102" t="s">
        <v>115</v>
      </c>
      <c r="AE5" s="11" t="s">
        <v>51</v>
      </c>
      <c r="AF5" s="10" t="s">
        <v>83</v>
      </c>
      <c r="AG5" s="10"/>
      <c r="AH5" s="10"/>
      <c r="AI5" s="10" t="s">
        <v>60</v>
      </c>
      <c r="AJ5" s="12" t="s">
        <v>71</v>
      </c>
      <c r="AK5" s="13"/>
      <c r="AL5" s="13"/>
      <c r="AM5" s="14"/>
    </row>
    <row r="6" spans="2:39" ht="12.75">
      <c r="B6" s="12" t="s">
        <v>133</v>
      </c>
      <c r="C6" s="14"/>
      <c r="D6" s="10" t="s">
        <v>47</v>
      </c>
      <c r="E6" s="10"/>
      <c r="F6" s="110" t="s">
        <v>44</v>
      </c>
      <c r="G6" s="10" t="s">
        <v>45</v>
      </c>
      <c r="H6" s="10" t="s">
        <v>77</v>
      </c>
      <c r="I6" s="10" t="s">
        <v>78</v>
      </c>
      <c r="J6" s="10" t="s">
        <v>79</v>
      </c>
      <c r="K6" s="10" t="s">
        <v>45</v>
      </c>
      <c r="L6" s="10" t="s">
        <v>79</v>
      </c>
      <c r="M6" s="10" t="s">
        <v>73</v>
      </c>
      <c r="N6" s="10" t="s">
        <v>75</v>
      </c>
      <c r="O6" s="59" t="s">
        <v>105</v>
      </c>
      <c r="P6" s="10" t="s">
        <v>73</v>
      </c>
      <c r="Q6" s="10" t="s">
        <v>75</v>
      </c>
      <c r="R6" s="59" t="s">
        <v>105</v>
      </c>
      <c r="S6" s="10" t="s">
        <v>73</v>
      </c>
      <c r="T6" s="10" t="s">
        <v>75</v>
      </c>
      <c r="U6" s="10" t="s">
        <v>122</v>
      </c>
      <c r="V6" s="10" t="s">
        <v>43</v>
      </c>
      <c r="W6" s="10" t="s">
        <v>122</v>
      </c>
      <c r="X6" s="10" t="s">
        <v>43</v>
      </c>
      <c r="Y6" s="82" t="s">
        <v>123</v>
      </c>
      <c r="Z6" s="87">
        <v>2009</v>
      </c>
      <c r="AA6" s="103" t="s">
        <v>128</v>
      </c>
      <c r="AB6" s="103">
        <v>2010</v>
      </c>
      <c r="AC6" s="103" t="s">
        <v>135</v>
      </c>
      <c r="AD6" s="103" t="s">
        <v>136</v>
      </c>
      <c r="AE6" s="15"/>
      <c r="AF6" s="16" t="s">
        <v>59</v>
      </c>
      <c r="AG6" s="16"/>
      <c r="AH6" s="16"/>
      <c r="AI6" s="17" t="s">
        <v>64</v>
      </c>
      <c r="AJ6" s="18"/>
      <c r="AK6" s="19"/>
      <c r="AL6" s="19"/>
      <c r="AM6" s="111"/>
    </row>
    <row r="7" spans="1:39" ht="12.75">
      <c r="A7">
        <v>1</v>
      </c>
      <c r="B7" s="22" t="s">
        <v>97</v>
      </c>
      <c r="C7" s="24"/>
      <c r="D7" s="6">
        <v>9790113</v>
      </c>
      <c r="E7" s="6" t="s">
        <v>29</v>
      </c>
      <c r="F7" s="20">
        <v>25034</v>
      </c>
      <c r="G7" s="20">
        <v>21866</v>
      </c>
      <c r="H7" s="21">
        <v>5402.56</v>
      </c>
      <c r="I7" s="20">
        <v>21655</v>
      </c>
      <c r="J7" s="21">
        <v>5309.24</v>
      </c>
      <c r="K7" s="20">
        <v>23803</v>
      </c>
      <c r="L7" s="21">
        <v>6146.01</v>
      </c>
      <c r="M7" s="61">
        <v>21017</v>
      </c>
      <c r="N7" s="47">
        <v>6942.93</v>
      </c>
      <c r="O7" s="55">
        <v>365</v>
      </c>
      <c r="P7" s="55">
        <v>19357</v>
      </c>
      <c r="Q7" s="47">
        <v>6382.03</v>
      </c>
      <c r="R7" s="55">
        <v>365</v>
      </c>
      <c r="S7" s="55">
        <v>19212</v>
      </c>
      <c r="T7" s="67">
        <v>6527.97</v>
      </c>
      <c r="U7" s="67">
        <v>19038</v>
      </c>
      <c r="V7" s="67">
        <v>6862.67</v>
      </c>
      <c r="W7" s="106">
        <v>20058</v>
      </c>
      <c r="X7" s="106">
        <v>7519.85</v>
      </c>
      <c r="Y7" s="83">
        <f>SUM(S7/AF7)</f>
        <v>130.69387755102042</v>
      </c>
      <c r="Z7" s="83">
        <f>SUM(T7/AF7)</f>
        <v>44.40795918367347</v>
      </c>
      <c r="AA7" s="98">
        <f>SUM(U7/AF7)</f>
        <v>129.51020408163265</v>
      </c>
      <c r="AB7" s="99">
        <f>SUM(V7/AF7)</f>
        <v>46.68482993197279</v>
      </c>
      <c r="AC7" s="98">
        <f>SUM(W7/AF7)</f>
        <v>136.44897959183675</v>
      </c>
      <c r="AD7" s="99">
        <f>SUM(X7/AF7)</f>
        <v>51.15544217687075</v>
      </c>
      <c r="AE7" s="6" t="s">
        <v>52</v>
      </c>
      <c r="AF7" s="6">
        <v>147</v>
      </c>
      <c r="AG7" s="6"/>
      <c r="AH7" s="6"/>
      <c r="AI7" s="6">
        <v>26</v>
      </c>
      <c r="AJ7" s="22"/>
      <c r="AK7" s="23"/>
      <c r="AL7" s="23"/>
      <c r="AM7" s="24"/>
    </row>
    <row r="8" spans="2:39" ht="12.75">
      <c r="B8" s="27"/>
      <c r="C8" s="29"/>
      <c r="E8" s="15" t="s">
        <v>28</v>
      </c>
      <c r="F8" s="25">
        <v>20387</v>
      </c>
      <c r="G8" s="25">
        <v>18458</v>
      </c>
      <c r="H8" s="26"/>
      <c r="I8" s="25">
        <v>18205</v>
      </c>
      <c r="J8" s="26"/>
      <c r="K8" s="25">
        <v>17671</v>
      </c>
      <c r="L8" s="26"/>
      <c r="M8" s="62">
        <v>18788</v>
      </c>
      <c r="N8" s="48"/>
      <c r="O8" s="56"/>
      <c r="P8" s="56">
        <v>16992</v>
      </c>
      <c r="Q8" s="48"/>
      <c r="R8" s="56"/>
      <c r="S8" s="56">
        <v>17422</v>
      </c>
      <c r="T8" s="68"/>
      <c r="U8" s="68">
        <v>17865</v>
      </c>
      <c r="V8" s="68"/>
      <c r="W8" s="107">
        <v>17462</v>
      </c>
      <c r="X8" s="107"/>
      <c r="Y8" s="84">
        <f>SUM(S8/AF7)</f>
        <v>118.51700680272108</v>
      </c>
      <c r="Z8" s="83"/>
      <c r="AA8" s="98">
        <f>SUM(U8/AF7)</f>
        <v>121.53061224489795</v>
      </c>
      <c r="AB8" s="99"/>
      <c r="AC8" s="98">
        <f>SUM(W8/AF7)</f>
        <v>118.78911564625851</v>
      </c>
      <c r="AD8" s="99"/>
      <c r="AE8" s="15"/>
      <c r="AF8" s="15"/>
      <c r="AG8" s="15"/>
      <c r="AH8" s="15"/>
      <c r="AI8" s="15"/>
      <c r="AJ8" s="27"/>
      <c r="AK8" s="28"/>
      <c r="AL8" s="28"/>
      <c r="AM8" s="29"/>
    </row>
    <row r="9" spans="1:39" ht="12.75">
      <c r="A9">
        <v>2</v>
      </c>
      <c r="B9" s="22" t="s">
        <v>1</v>
      </c>
      <c r="C9" s="24"/>
      <c r="D9" s="6">
        <v>9546821</v>
      </c>
      <c r="E9" s="6" t="s">
        <v>30</v>
      </c>
      <c r="F9" s="20">
        <v>1678</v>
      </c>
      <c r="G9" s="20">
        <v>1459</v>
      </c>
      <c r="H9" s="21">
        <v>361.95</v>
      </c>
      <c r="I9" s="20">
        <v>1366</v>
      </c>
      <c r="J9" s="21">
        <v>365.42</v>
      </c>
      <c r="K9" s="20">
        <v>1501</v>
      </c>
      <c r="L9" s="21">
        <v>388.35</v>
      </c>
      <c r="M9" s="61">
        <v>1628</v>
      </c>
      <c r="N9" s="47">
        <v>464.32</v>
      </c>
      <c r="O9" s="55">
        <v>365</v>
      </c>
      <c r="P9" s="55">
        <v>1606</v>
      </c>
      <c r="Q9" s="47">
        <v>457.18</v>
      </c>
      <c r="R9" s="55">
        <v>365</v>
      </c>
      <c r="S9" s="55">
        <v>1592</v>
      </c>
      <c r="T9" s="67">
        <v>459.78</v>
      </c>
      <c r="U9" s="67">
        <v>1519</v>
      </c>
      <c r="V9" s="67">
        <v>458.01</v>
      </c>
      <c r="W9" s="106">
        <v>1557</v>
      </c>
      <c r="X9" s="106">
        <v>483.27</v>
      </c>
      <c r="Y9" s="83">
        <f>SUM(S9/AF9)</f>
        <v>398</v>
      </c>
      <c r="Z9" s="83">
        <f>SUM(T9/AF9)</f>
        <v>114.945</v>
      </c>
      <c r="AA9" s="98">
        <f>SUM(U9/AF9)</f>
        <v>379.75</v>
      </c>
      <c r="AB9" s="99">
        <f>SUM(V9/AF9)</f>
        <v>114.5025</v>
      </c>
      <c r="AC9" s="98">
        <f>SUM(W9/AF9)</f>
        <v>389.25</v>
      </c>
      <c r="AD9" s="99">
        <f>SUM(X9/AF9)</f>
        <v>120.8175</v>
      </c>
      <c r="AE9" s="6" t="s">
        <v>53</v>
      </c>
      <c r="AF9" s="6">
        <v>4</v>
      </c>
      <c r="AG9" s="6"/>
      <c r="AH9" s="6"/>
      <c r="AI9" s="6">
        <v>0</v>
      </c>
      <c r="AJ9" s="22"/>
      <c r="AK9" s="23"/>
      <c r="AL9" s="23"/>
      <c r="AM9" s="24"/>
    </row>
    <row r="10" spans="2:39" ht="12.75">
      <c r="B10" s="108" t="s">
        <v>139</v>
      </c>
      <c r="C10" s="29"/>
      <c r="D10" s="71" t="s">
        <v>138</v>
      </c>
      <c r="E10" s="15"/>
      <c r="F10" s="25"/>
      <c r="G10" s="25"/>
      <c r="H10" s="26"/>
      <c r="I10" s="25"/>
      <c r="J10" s="26"/>
      <c r="K10" s="25"/>
      <c r="L10" s="26"/>
      <c r="M10" s="62"/>
      <c r="N10" s="48"/>
      <c r="O10" s="56"/>
      <c r="P10" s="56"/>
      <c r="Q10" s="48"/>
      <c r="R10" s="56"/>
      <c r="S10" s="56"/>
      <c r="T10" s="68"/>
      <c r="U10" s="68"/>
      <c r="V10" s="68"/>
      <c r="W10" s="107"/>
      <c r="X10" s="107"/>
      <c r="Y10" s="84"/>
      <c r="Z10" s="83"/>
      <c r="AA10" s="98">
        <f>SUM(U10/AF9)</f>
        <v>0</v>
      </c>
      <c r="AB10" s="99"/>
      <c r="AC10" s="98">
        <f>SUM(W10/AF9)</f>
        <v>0</v>
      </c>
      <c r="AD10" s="99"/>
      <c r="AE10" s="15" t="s">
        <v>54</v>
      </c>
      <c r="AF10" s="15"/>
      <c r="AG10" s="15"/>
      <c r="AH10" s="15"/>
      <c r="AI10" s="15"/>
      <c r="AJ10" s="27"/>
      <c r="AK10" s="28"/>
      <c r="AL10" s="28"/>
      <c r="AM10" s="29"/>
    </row>
    <row r="11" spans="1:39" ht="12.75">
      <c r="A11">
        <v>3</v>
      </c>
      <c r="B11" s="22" t="s">
        <v>2</v>
      </c>
      <c r="C11" s="24"/>
      <c r="D11" s="6">
        <v>9890152</v>
      </c>
      <c r="E11" s="6" t="s">
        <v>29</v>
      </c>
      <c r="F11" s="20">
        <v>8158</v>
      </c>
      <c r="G11" s="20">
        <v>8242</v>
      </c>
      <c r="H11" s="21">
        <v>2243.55</v>
      </c>
      <c r="I11" s="20">
        <v>7357</v>
      </c>
      <c r="J11" s="21">
        <v>2007.57</v>
      </c>
      <c r="K11" s="20">
        <v>8617</v>
      </c>
      <c r="L11" s="21">
        <v>2495.81</v>
      </c>
      <c r="M11" s="61">
        <v>8090</v>
      </c>
      <c r="N11" s="47">
        <v>2825.37</v>
      </c>
      <c r="O11" s="55">
        <v>365</v>
      </c>
      <c r="P11" s="55">
        <v>7215</v>
      </c>
      <c r="Q11" s="47">
        <v>2544.09</v>
      </c>
      <c r="R11" s="55">
        <v>365</v>
      </c>
      <c r="S11" s="55">
        <v>7496</v>
      </c>
      <c r="T11" s="67">
        <v>2693.45</v>
      </c>
      <c r="U11" s="67">
        <v>8259</v>
      </c>
      <c r="V11" s="67">
        <v>3136.97</v>
      </c>
      <c r="W11" s="106">
        <v>8473</v>
      </c>
      <c r="X11" s="106">
        <v>3378.76</v>
      </c>
      <c r="Y11" s="83">
        <f>SUM(S11/AF11)</f>
        <v>170.36363636363637</v>
      </c>
      <c r="Z11" s="83">
        <f>SUM(T11/AF11)</f>
        <v>61.214772727272724</v>
      </c>
      <c r="AA11" s="98">
        <f>SUM(U11/AF11)</f>
        <v>187.70454545454547</v>
      </c>
      <c r="AB11" s="99">
        <f>SUM(V11/AF11)</f>
        <v>71.29477272727273</v>
      </c>
      <c r="AC11" s="98">
        <f>SUM(W11/AF11)</f>
        <v>192.5681818181818</v>
      </c>
      <c r="AD11" s="99">
        <f>SUM(X11/AF11)</f>
        <v>76.79</v>
      </c>
      <c r="AE11" s="6" t="s">
        <v>52</v>
      </c>
      <c r="AF11" s="6">
        <v>44</v>
      </c>
      <c r="AG11" s="6"/>
      <c r="AH11" s="6"/>
      <c r="AI11" s="6">
        <v>11</v>
      </c>
      <c r="AJ11" s="22"/>
      <c r="AK11" s="23"/>
      <c r="AL11" s="23"/>
      <c r="AM11" s="24"/>
    </row>
    <row r="12" spans="2:39" ht="12.75">
      <c r="B12" s="27"/>
      <c r="C12" s="29"/>
      <c r="D12" s="15"/>
      <c r="E12" s="15" t="s">
        <v>28</v>
      </c>
      <c r="F12" s="25">
        <v>7441</v>
      </c>
      <c r="G12" s="25">
        <v>7799</v>
      </c>
      <c r="H12" s="26"/>
      <c r="I12" s="25">
        <v>7017</v>
      </c>
      <c r="J12" s="26"/>
      <c r="K12" s="25">
        <v>7832</v>
      </c>
      <c r="L12" s="26"/>
      <c r="M12" s="62">
        <v>7272</v>
      </c>
      <c r="N12" s="48"/>
      <c r="O12" s="56"/>
      <c r="P12" s="56">
        <v>6491</v>
      </c>
      <c r="Q12" s="48"/>
      <c r="R12" s="56"/>
      <c r="S12" s="56">
        <v>6809</v>
      </c>
      <c r="T12" s="68"/>
      <c r="U12" s="68">
        <v>7948</v>
      </c>
      <c r="V12" s="68"/>
      <c r="W12" s="107">
        <v>7840</v>
      </c>
      <c r="X12" s="107"/>
      <c r="Y12" s="84">
        <f>SUM(S12/AF11)</f>
        <v>154.75</v>
      </c>
      <c r="Z12" s="83"/>
      <c r="AA12" s="98">
        <f>SUM(U12/AF11)</f>
        <v>180.63636363636363</v>
      </c>
      <c r="AB12" s="99"/>
      <c r="AC12" s="98">
        <f>SUM(W12/AF11)</f>
        <v>178.1818181818182</v>
      </c>
      <c r="AD12" s="99"/>
      <c r="AE12" s="15"/>
      <c r="AF12" s="15"/>
      <c r="AG12" s="15"/>
      <c r="AH12" s="15"/>
      <c r="AI12" s="15"/>
      <c r="AJ12" s="27"/>
      <c r="AK12" s="28"/>
      <c r="AL12" s="28"/>
      <c r="AM12" s="29"/>
    </row>
    <row r="13" spans="1:39" ht="12.75">
      <c r="A13">
        <v>4</v>
      </c>
      <c r="B13" s="22" t="s">
        <v>50</v>
      </c>
      <c r="C13" s="24"/>
      <c r="D13" s="6">
        <v>9190839</v>
      </c>
      <c r="E13" s="6" t="s">
        <v>29</v>
      </c>
      <c r="F13" s="20">
        <v>5144</v>
      </c>
      <c r="G13" s="20">
        <v>4872</v>
      </c>
      <c r="H13" s="21">
        <v>1360.9</v>
      </c>
      <c r="I13" s="20">
        <v>4203</v>
      </c>
      <c r="J13" s="21">
        <v>1189.29</v>
      </c>
      <c r="K13" s="20">
        <v>4697</v>
      </c>
      <c r="L13" s="21">
        <v>1406.18</v>
      </c>
      <c r="M13" s="61">
        <v>3280</v>
      </c>
      <c r="N13" s="47">
        <v>1254.25</v>
      </c>
      <c r="O13" s="55">
        <v>365</v>
      </c>
      <c r="P13" s="55">
        <v>3112</v>
      </c>
      <c r="Q13" s="47">
        <v>1187.32</v>
      </c>
      <c r="R13" s="55">
        <v>365</v>
      </c>
      <c r="S13" s="55">
        <v>3180</v>
      </c>
      <c r="T13" s="67">
        <v>1232.54</v>
      </c>
      <c r="U13" s="67">
        <v>2419.9</v>
      </c>
      <c r="V13" s="67">
        <v>1033.72</v>
      </c>
      <c r="W13" s="106">
        <v>2835</v>
      </c>
      <c r="X13" s="106">
        <v>1236.08</v>
      </c>
      <c r="Y13" s="83">
        <f>SUM(S13/AF13)</f>
        <v>73.95348837209302</v>
      </c>
      <c r="Z13" s="83">
        <f>SUM(T13/AF13)</f>
        <v>28.663720930232557</v>
      </c>
      <c r="AA13" s="98">
        <f>SUM(U13/AF13)</f>
        <v>56.276744186046514</v>
      </c>
      <c r="AB13" s="99">
        <f>SUM(V13/AF13)</f>
        <v>24.04</v>
      </c>
      <c r="AC13" s="98">
        <f>SUM(W13/AF13)</f>
        <v>65.93023255813954</v>
      </c>
      <c r="AD13" s="99">
        <f>SUM(X13/AF13)</f>
        <v>28.746046511627906</v>
      </c>
      <c r="AE13" s="6" t="s">
        <v>55</v>
      </c>
      <c r="AF13" s="6">
        <v>43</v>
      </c>
      <c r="AG13" s="6"/>
      <c r="AH13" s="6"/>
      <c r="AI13" s="6">
        <v>19</v>
      </c>
      <c r="AJ13" s="22"/>
      <c r="AK13" s="23"/>
      <c r="AL13" s="23"/>
      <c r="AM13" s="24"/>
    </row>
    <row r="14" spans="2:39" ht="12.75">
      <c r="B14" s="27"/>
      <c r="C14" s="29"/>
      <c r="D14" s="71">
        <v>445020018</v>
      </c>
      <c r="E14" s="15" t="s">
        <v>28</v>
      </c>
      <c r="F14" s="25">
        <v>3901</v>
      </c>
      <c r="G14" s="25">
        <v>3804</v>
      </c>
      <c r="H14" s="26"/>
      <c r="I14" s="25">
        <v>3418</v>
      </c>
      <c r="J14" s="26"/>
      <c r="K14" s="25">
        <v>3574</v>
      </c>
      <c r="L14" s="26"/>
      <c r="M14" s="62">
        <v>2690</v>
      </c>
      <c r="N14" s="48"/>
      <c r="O14" s="56"/>
      <c r="P14" s="56">
        <v>2421</v>
      </c>
      <c r="Q14" s="48"/>
      <c r="R14" s="56"/>
      <c r="S14" s="56">
        <v>2491</v>
      </c>
      <c r="T14" s="68"/>
      <c r="U14" s="68">
        <v>1906.9</v>
      </c>
      <c r="V14" s="68"/>
      <c r="W14" s="107">
        <v>2246</v>
      </c>
      <c r="X14" s="107"/>
      <c r="Y14" s="84">
        <f>SUM(S14/AF13)</f>
        <v>57.93023255813954</v>
      </c>
      <c r="Z14" s="83"/>
      <c r="AA14" s="98">
        <f>SUM(U14/AF13)</f>
        <v>44.34651162790698</v>
      </c>
      <c r="AB14" s="99"/>
      <c r="AC14" s="98">
        <f>SUM(W14/AF13)</f>
        <v>52.23255813953488</v>
      </c>
      <c r="AD14" s="99"/>
      <c r="AE14" s="15" t="s">
        <v>56</v>
      </c>
      <c r="AF14" s="15"/>
      <c r="AG14" s="15"/>
      <c r="AH14" s="15"/>
      <c r="AI14" s="15"/>
      <c r="AJ14" s="27"/>
      <c r="AK14" s="28"/>
      <c r="AL14" s="28"/>
      <c r="AM14" s="29"/>
    </row>
    <row r="15" spans="1:39" ht="12.75">
      <c r="A15">
        <v>5</v>
      </c>
      <c r="B15" s="33" t="s">
        <v>3</v>
      </c>
      <c r="C15" s="35"/>
      <c r="D15" s="32">
        <v>445020005</v>
      </c>
      <c r="E15" s="32" t="s">
        <v>29</v>
      </c>
      <c r="F15" s="30">
        <v>5248</v>
      </c>
      <c r="G15" s="30">
        <v>21986</v>
      </c>
      <c r="H15" s="31">
        <v>5581.35</v>
      </c>
      <c r="I15" s="30">
        <v>20110</v>
      </c>
      <c r="J15" s="31">
        <v>5083.21</v>
      </c>
      <c r="K15" s="20">
        <v>21609</v>
      </c>
      <c r="L15" s="21">
        <v>5914.44</v>
      </c>
      <c r="M15" s="61">
        <v>22235</v>
      </c>
      <c r="N15" s="47">
        <v>7353.48</v>
      </c>
      <c r="O15" s="55">
        <v>365</v>
      </c>
      <c r="P15" s="55">
        <v>20975</v>
      </c>
      <c r="Q15" s="47">
        <v>6891.66</v>
      </c>
      <c r="R15" s="55">
        <v>365</v>
      </c>
      <c r="S15" s="55">
        <v>20132</v>
      </c>
      <c r="T15" s="67">
        <v>6828.79</v>
      </c>
      <c r="U15" s="67">
        <v>18434</v>
      </c>
      <c r="V15" s="67">
        <v>6685.02</v>
      </c>
      <c r="W15" s="106">
        <v>19373</v>
      </c>
      <c r="X15" s="106">
        <v>7359.66</v>
      </c>
      <c r="Y15" s="83">
        <f>SUM(S15/AF15)</f>
        <v>209.70833333333334</v>
      </c>
      <c r="Z15" s="83">
        <f>SUM(T15/AF15)</f>
        <v>71.13322916666667</v>
      </c>
      <c r="AA15" s="98">
        <f>SUM(U15/AF15)</f>
        <v>192.02083333333334</v>
      </c>
      <c r="AB15" s="99">
        <f>SUM(V15/AF15)</f>
        <v>69.635625</v>
      </c>
      <c r="AC15" s="98">
        <f>SUM(W15/AF15)</f>
        <v>201.80208333333334</v>
      </c>
      <c r="AD15" s="99">
        <f>SUM(X15/AF15)</f>
        <v>76.663125</v>
      </c>
      <c r="AE15" s="6" t="s">
        <v>52</v>
      </c>
      <c r="AF15" s="6">
        <v>96</v>
      </c>
      <c r="AG15" s="6"/>
      <c r="AH15" s="6"/>
      <c r="AI15" s="6">
        <v>4</v>
      </c>
      <c r="AJ15" s="22"/>
      <c r="AK15" s="23"/>
      <c r="AL15" s="23"/>
      <c r="AM15" s="24"/>
    </row>
    <row r="16" spans="2:39" ht="12.75">
      <c r="B16" s="33"/>
      <c r="C16" s="35"/>
      <c r="E16" s="32" t="s">
        <v>28</v>
      </c>
      <c r="F16" s="30">
        <v>22526</v>
      </c>
      <c r="G16" s="30">
        <v>20524</v>
      </c>
      <c r="H16" s="31"/>
      <c r="I16" s="30">
        <v>18640</v>
      </c>
      <c r="J16" s="31"/>
      <c r="K16" s="25">
        <v>19698</v>
      </c>
      <c r="L16" s="26"/>
      <c r="M16" s="62">
        <v>20068</v>
      </c>
      <c r="N16" s="48"/>
      <c r="O16" s="56"/>
      <c r="P16" s="56">
        <v>18376</v>
      </c>
      <c r="Q16" s="48"/>
      <c r="R16" s="56"/>
      <c r="S16" s="56">
        <v>18253</v>
      </c>
      <c r="T16" s="68"/>
      <c r="U16" s="68">
        <v>17554</v>
      </c>
      <c r="V16" s="68"/>
      <c r="W16" s="107">
        <v>17499</v>
      </c>
      <c r="X16" s="107"/>
      <c r="Y16" s="84">
        <f>SUM(S16/AF15)</f>
        <v>190.13541666666666</v>
      </c>
      <c r="Z16" s="83"/>
      <c r="AA16" s="98">
        <f>SUM(U16/AF15)</f>
        <v>182.85416666666666</v>
      </c>
      <c r="AB16" s="99"/>
      <c r="AC16" s="98">
        <f>SUM(W16/AF15)</f>
        <v>182.28125</v>
      </c>
      <c r="AD16" s="99"/>
      <c r="AE16" s="15"/>
      <c r="AF16" s="15"/>
      <c r="AG16" s="15"/>
      <c r="AH16" s="15"/>
      <c r="AI16" s="15"/>
      <c r="AJ16" s="27"/>
      <c r="AK16" s="28"/>
      <c r="AL16" s="28"/>
      <c r="AM16" s="29"/>
    </row>
    <row r="17" spans="1:39" ht="12.75">
      <c r="A17">
        <v>6</v>
      </c>
      <c r="B17" s="22" t="s">
        <v>4</v>
      </c>
      <c r="C17" s="24"/>
      <c r="D17" s="6">
        <v>4430005</v>
      </c>
      <c r="E17" s="6" t="s">
        <v>29</v>
      </c>
      <c r="F17" s="20">
        <v>17237</v>
      </c>
      <c r="G17" s="20">
        <v>15540</v>
      </c>
      <c r="H17" s="21">
        <v>2986.12</v>
      </c>
      <c r="I17" s="20">
        <v>5270</v>
      </c>
      <c r="J17" s="21"/>
      <c r="K17" s="20">
        <v>4606</v>
      </c>
      <c r="L17" s="21">
        <v>1434.57</v>
      </c>
      <c r="M17" s="61">
        <v>4846</v>
      </c>
      <c r="N17" s="47">
        <v>1782.97</v>
      </c>
      <c r="O17" s="55">
        <v>365</v>
      </c>
      <c r="P17" s="55">
        <v>4604</v>
      </c>
      <c r="Q17" s="47">
        <v>1670.47</v>
      </c>
      <c r="R17" s="55">
        <v>365</v>
      </c>
      <c r="S17" s="55">
        <v>4206</v>
      </c>
      <c r="T17" s="67">
        <v>1697.69</v>
      </c>
      <c r="U17" s="67">
        <v>3936</v>
      </c>
      <c r="V17" s="67">
        <v>1707.35</v>
      </c>
      <c r="W17" s="106">
        <v>4188</v>
      </c>
      <c r="X17" s="106">
        <v>1877.52</v>
      </c>
      <c r="Y17" s="83">
        <f>SUM(S17/AF17)</f>
        <v>113.67567567567568</v>
      </c>
      <c r="Z17" s="83">
        <f>SUM(T17/AF17)</f>
        <v>45.88351351351351</v>
      </c>
      <c r="AA17" s="98">
        <f>SUM(U17/AF17)</f>
        <v>106.37837837837837</v>
      </c>
      <c r="AB17" s="99">
        <f>SUM(V17/AF17)</f>
        <v>46.144594594594594</v>
      </c>
      <c r="AC17" s="98">
        <f>SUM(W17/AF17)</f>
        <v>113.1891891891892</v>
      </c>
      <c r="AD17" s="99">
        <f>SUM(X17/AF17)</f>
        <v>50.74378378378378</v>
      </c>
      <c r="AE17" s="6" t="s">
        <v>55</v>
      </c>
      <c r="AF17" s="6">
        <v>37</v>
      </c>
      <c r="AG17" s="6"/>
      <c r="AH17" s="6"/>
      <c r="AI17" s="6">
        <v>0</v>
      </c>
      <c r="AJ17" s="22"/>
      <c r="AK17" s="23"/>
      <c r="AL17" s="23"/>
      <c r="AM17" s="24"/>
    </row>
    <row r="18" spans="2:39" ht="12.75">
      <c r="B18" s="27" t="s">
        <v>146</v>
      </c>
      <c r="C18" s="29"/>
      <c r="D18" s="72">
        <v>44300108006</v>
      </c>
      <c r="E18" s="15" t="s">
        <v>28</v>
      </c>
      <c r="F18" s="25">
        <v>1011</v>
      </c>
      <c r="G18" s="25">
        <v>743</v>
      </c>
      <c r="H18" s="26"/>
      <c r="I18" s="25">
        <v>2658</v>
      </c>
      <c r="J18" s="26"/>
      <c r="K18" s="25">
        <v>4101</v>
      </c>
      <c r="L18" s="26"/>
      <c r="M18" s="62">
        <v>4327</v>
      </c>
      <c r="N18" s="48"/>
      <c r="O18" s="56"/>
      <c r="P18" s="56">
        <v>3812</v>
      </c>
      <c r="Q18" s="48"/>
      <c r="R18" s="56"/>
      <c r="S18" s="56">
        <v>4513</v>
      </c>
      <c r="T18" s="68"/>
      <c r="U18" s="68">
        <v>4479</v>
      </c>
      <c r="V18" s="68"/>
      <c r="W18" s="107">
        <v>4500</v>
      </c>
      <c r="X18" s="107"/>
      <c r="Y18" s="84">
        <f>SUM(S18/AF17)</f>
        <v>121.97297297297297</v>
      </c>
      <c r="Z18" s="83"/>
      <c r="AA18" s="98">
        <f>SUM(U18/AF17)</f>
        <v>121.05405405405405</v>
      </c>
      <c r="AB18" s="99"/>
      <c r="AC18" s="98">
        <f>SUM(W18/AF17)</f>
        <v>121.62162162162163</v>
      </c>
      <c r="AD18" s="99"/>
      <c r="AE18" s="15" t="s">
        <v>56</v>
      </c>
      <c r="AF18" s="15"/>
      <c r="AG18" s="15"/>
      <c r="AH18" s="15"/>
      <c r="AI18" s="15"/>
      <c r="AJ18" s="27"/>
      <c r="AK18" s="28"/>
      <c r="AL18" s="28"/>
      <c r="AM18" s="29"/>
    </row>
    <row r="19" spans="1:39" ht="12.75">
      <c r="A19">
        <v>7</v>
      </c>
      <c r="B19" s="33" t="s">
        <v>5</v>
      </c>
      <c r="C19" s="35"/>
      <c r="D19" s="32">
        <v>9590216</v>
      </c>
      <c r="E19" s="32" t="s">
        <v>29</v>
      </c>
      <c r="F19" s="30">
        <v>11773</v>
      </c>
      <c r="G19" s="30">
        <v>5519</v>
      </c>
      <c r="H19" s="31">
        <v>1567.08</v>
      </c>
      <c r="I19" s="30">
        <v>6595</v>
      </c>
      <c r="J19" s="31">
        <v>1833.92</v>
      </c>
      <c r="K19" s="20">
        <v>7877</v>
      </c>
      <c r="L19" s="21">
        <v>2355.47</v>
      </c>
      <c r="M19" s="61">
        <v>6774</v>
      </c>
      <c r="N19" s="47">
        <v>2458.86</v>
      </c>
      <c r="O19" s="55">
        <v>365</v>
      </c>
      <c r="P19" s="55">
        <v>7517</v>
      </c>
      <c r="Q19" s="47">
        <v>2714.74</v>
      </c>
      <c r="R19" s="55">
        <v>365</v>
      </c>
      <c r="S19" s="55">
        <v>6670</v>
      </c>
      <c r="T19" s="67">
        <v>2458.78</v>
      </c>
      <c r="U19" s="67">
        <v>6004</v>
      </c>
      <c r="V19" s="67">
        <v>2399.31</v>
      </c>
      <c r="W19" s="106">
        <v>6287</v>
      </c>
      <c r="X19" s="106">
        <v>2629.58</v>
      </c>
      <c r="Y19" s="83">
        <f>SUM(S19/AF19)</f>
        <v>162.6829268292683</v>
      </c>
      <c r="Z19" s="83">
        <f>SUM(T19/AF19)</f>
        <v>59.97024390243903</v>
      </c>
      <c r="AA19" s="98">
        <f>SUM(U19/AF19)</f>
        <v>146.4390243902439</v>
      </c>
      <c r="AB19" s="99">
        <f>SUM(V19/AF19)</f>
        <v>58.51975609756097</v>
      </c>
      <c r="AC19" s="98">
        <f>SUM(W19/AF19)</f>
        <v>153.34146341463415</v>
      </c>
      <c r="AD19" s="99">
        <f>SUM(X19/AF19)</f>
        <v>64.13609756097561</v>
      </c>
      <c r="AE19" s="6" t="s">
        <v>52</v>
      </c>
      <c r="AF19" s="6">
        <v>41</v>
      </c>
      <c r="AG19" s="6"/>
      <c r="AH19" s="6"/>
      <c r="AI19" s="6">
        <v>3</v>
      </c>
      <c r="AJ19" s="22" t="s">
        <v>72</v>
      </c>
      <c r="AK19" s="23"/>
      <c r="AL19" s="23"/>
      <c r="AM19" s="24"/>
    </row>
    <row r="20" spans="2:39" ht="12.75">
      <c r="B20" s="33"/>
      <c r="C20" s="35"/>
      <c r="D20" s="72">
        <v>783020010</v>
      </c>
      <c r="E20" s="32" t="s">
        <v>28</v>
      </c>
      <c r="F20" s="30">
        <v>5439</v>
      </c>
      <c r="G20" s="30">
        <v>5045</v>
      </c>
      <c r="H20" s="31"/>
      <c r="I20" s="30">
        <v>6450</v>
      </c>
      <c r="J20" s="31"/>
      <c r="K20" s="25">
        <v>7790</v>
      </c>
      <c r="L20" s="26"/>
      <c r="M20" s="62">
        <v>6508</v>
      </c>
      <c r="N20" s="48"/>
      <c r="O20" s="56"/>
      <c r="P20" s="56">
        <v>7406</v>
      </c>
      <c r="Q20" s="48"/>
      <c r="R20" s="56"/>
      <c r="S20" s="56">
        <v>6362</v>
      </c>
      <c r="T20" s="68"/>
      <c r="U20" s="68">
        <v>6202</v>
      </c>
      <c r="V20" s="68"/>
      <c r="W20" s="107">
        <v>6255</v>
      </c>
      <c r="X20" s="107"/>
      <c r="Y20" s="84">
        <f>SUM(S20/AF19)</f>
        <v>155.17073170731706</v>
      </c>
      <c r="Z20" s="83"/>
      <c r="AA20" s="98">
        <f>SUM(U20/AF19)</f>
        <v>151.26829268292684</v>
      </c>
      <c r="AB20" s="99"/>
      <c r="AC20" s="98">
        <f>SUM(W20/AF19)</f>
        <v>152.5609756097561</v>
      </c>
      <c r="AD20" s="99"/>
      <c r="AE20" s="15"/>
      <c r="AF20" s="15"/>
      <c r="AG20" s="15"/>
      <c r="AH20" s="15"/>
      <c r="AI20" s="15"/>
      <c r="AJ20" s="27"/>
      <c r="AK20" s="28"/>
      <c r="AL20" s="28"/>
      <c r="AM20" s="29"/>
    </row>
    <row r="21" spans="1:39" ht="12.75">
      <c r="A21">
        <v>8</v>
      </c>
      <c r="B21" s="22" t="s">
        <v>109</v>
      </c>
      <c r="C21" s="24"/>
      <c r="D21" s="6">
        <v>9890291</v>
      </c>
      <c r="E21" s="6" t="s">
        <v>29</v>
      </c>
      <c r="F21" s="20">
        <v>3743</v>
      </c>
      <c r="G21" s="20">
        <v>3360</v>
      </c>
      <c r="H21" s="21">
        <v>1040.97</v>
      </c>
      <c r="I21" s="20">
        <v>3505</v>
      </c>
      <c r="J21" s="21">
        <v>1208.87</v>
      </c>
      <c r="K21" s="20">
        <v>3558</v>
      </c>
      <c r="L21" s="21">
        <v>1114.19</v>
      </c>
      <c r="M21" s="61">
        <v>3700</v>
      </c>
      <c r="N21" s="47">
        <v>1409.96</v>
      </c>
      <c r="O21" s="55">
        <v>365</v>
      </c>
      <c r="P21" s="55">
        <v>2309</v>
      </c>
      <c r="Q21" s="47">
        <v>1034.79</v>
      </c>
      <c r="R21" s="55">
        <v>365</v>
      </c>
      <c r="S21" s="55">
        <v>3370</v>
      </c>
      <c r="T21" s="67">
        <v>1341.46</v>
      </c>
      <c r="U21" s="67">
        <v>3370</v>
      </c>
      <c r="V21" s="67">
        <v>1397.32</v>
      </c>
      <c r="W21" s="106">
        <v>3370</v>
      </c>
      <c r="X21" s="106">
        <v>1478.68</v>
      </c>
      <c r="Y21" s="83">
        <f>SUM(S21/AF21)</f>
        <v>210.625</v>
      </c>
      <c r="Z21" s="83">
        <f>SUM(T21/AF21)</f>
        <v>83.84125</v>
      </c>
      <c r="AA21" s="98">
        <f>SUM(U21/AF21)</f>
        <v>210.625</v>
      </c>
      <c r="AB21" s="99">
        <f>SUM(V21/AF21)</f>
        <v>87.3325</v>
      </c>
      <c r="AC21" s="98">
        <f>SUM(W21/AF21)</f>
        <v>210.625</v>
      </c>
      <c r="AD21" s="99">
        <f>SUM(X21/AF21)</f>
        <v>92.4175</v>
      </c>
      <c r="AE21" s="6" t="s">
        <v>52</v>
      </c>
      <c r="AF21" s="6">
        <v>16</v>
      </c>
      <c r="AG21" s="6"/>
      <c r="AH21" s="6"/>
      <c r="AI21" s="6">
        <v>0</v>
      </c>
      <c r="AJ21" s="22"/>
      <c r="AK21" s="23"/>
      <c r="AL21" s="23"/>
      <c r="AM21" s="24"/>
    </row>
    <row r="22" spans="2:39" ht="12.75">
      <c r="B22" s="27" t="s">
        <v>147</v>
      </c>
      <c r="C22" s="29"/>
      <c r="D22" s="15"/>
      <c r="E22" s="15" t="s">
        <v>28</v>
      </c>
      <c r="F22" s="25">
        <v>3305</v>
      </c>
      <c r="G22" s="25">
        <v>3034</v>
      </c>
      <c r="H22" s="26"/>
      <c r="I22" s="25">
        <v>3048</v>
      </c>
      <c r="J22" s="26"/>
      <c r="K22" s="25">
        <v>2971</v>
      </c>
      <c r="L22" s="26"/>
      <c r="M22" s="62">
        <v>3200</v>
      </c>
      <c r="N22" s="48"/>
      <c r="O22" s="56"/>
      <c r="P22" s="56">
        <v>2608</v>
      </c>
      <c r="Q22" s="48"/>
      <c r="R22" s="56"/>
      <c r="S22" s="56">
        <v>3058</v>
      </c>
      <c r="T22" s="68"/>
      <c r="U22" s="68">
        <v>3058</v>
      </c>
      <c r="V22" s="68"/>
      <c r="W22" s="107">
        <v>3058</v>
      </c>
      <c r="X22" s="107"/>
      <c r="Y22" s="84">
        <f>SUM(S22/AF21)</f>
        <v>191.125</v>
      </c>
      <c r="Z22" s="83"/>
      <c r="AA22" s="98">
        <f>SUM(U22/AF21)</f>
        <v>191.125</v>
      </c>
      <c r="AB22" s="99"/>
      <c r="AC22" s="98">
        <f>SUM(W22/AF21)</f>
        <v>191.125</v>
      </c>
      <c r="AD22" s="99"/>
      <c r="AE22" s="15"/>
      <c r="AF22" s="15"/>
      <c r="AG22" s="15"/>
      <c r="AH22" s="15"/>
      <c r="AI22" s="15"/>
      <c r="AJ22" s="27"/>
      <c r="AK22" s="28"/>
      <c r="AL22" s="28"/>
      <c r="AM22" s="29"/>
    </row>
    <row r="23" spans="1:39" ht="12.75">
      <c r="A23">
        <v>9</v>
      </c>
      <c r="B23" s="22" t="s">
        <v>6</v>
      </c>
      <c r="C23" s="24"/>
      <c r="D23" s="6">
        <v>445020002</v>
      </c>
      <c r="E23" s="6" t="s">
        <v>29</v>
      </c>
      <c r="F23" s="20">
        <v>3577</v>
      </c>
      <c r="G23" s="20">
        <v>4592</v>
      </c>
      <c r="H23" s="21">
        <v>1567.42</v>
      </c>
      <c r="I23" s="20">
        <v>6726</v>
      </c>
      <c r="J23" s="21">
        <v>1854.19</v>
      </c>
      <c r="K23" s="20">
        <v>6951</v>
      </c>
      <c r="L23" s="21">
        <v>2075.47</v>
      </c>
      <c r="M23" s="61">
        <v>7779</v>
      </c>
      <c r="N23" s="47">
        <v>2748.06</v>
      </c>
      <c r="O23" s="55">
        <v>365</v>
      </c>
      <c r="P23" s="55">
        <v>7508</v>
      </c>
      <c r="Q23" s="47">
        <v>2643.93</v>
      </c>
      <c r="R23" s="55">
        <v>365</v>
      </c>
      <c r="S23" s="55">
        <v>7563</v>
      </c>
      <c r="T23" s="67">
        <v>2735.91</v>
      </c>
      <c r="U23" s="67">
        <v>7056</v>
      </c>
      <c r="V23" s="67">
        <v>2741.2</v>
      </c>
      <c r="W23" s="106">
        <v>7625</v>
      </c>
      <c r="X23" s="106">
        <v>3060.7</v>
      </c>
      <c r="Y23" s="83">
        <f>SUM(S23/AF23)</f>
        <v>171.88636363636363</v>
      </c>
      <c r="Z23" s="83">
        <f>SUM(T23/AF23)</f>
        <v>62.17977272727273</v>
      </c>
      <c r="AA23" s="98">
        <f>SUM(U23/AF23)</f>
        <v>160.36363636363637</v>
      </c>
      <c r="AB23" s="99">
        <f>SUM(V23/AF23)</f>
        <v>62.3</v>
      </c>
      <c r="AC23" s="98">
        <f>SUM(W23/AF23)</f>
        <v>173.29545454545453</v>
      </c>
      <c r="AD23" s="99">
        <f>SUM(X23/AF23)</f>
        <v>69.56136363636364</v>
      </c>
      <c r="AE23" s="6" t="s">
        <v>52</v>
      </c>
      <c r="AF23" s="6">
        <v>44</v>
      </c>
      <c r="AG23" s="6"/>
      <c r="AH23" s="6"/>
      <c r="AI23" s="6">
        <v>0</v>
      </c>
      <c r="AJ23" s="22"/>
      <c r="AK23" s="23"/>
      <c r="AL23" s="23"/>
      <c r="AM23" s="24"/>
    </row>
    <row r="24" spans="2:39" ht="12.75">
      <c r="B24" s="27"/>
      <c r="C24" s="29"/>
      <c r="D24" s="71">
        <v>783020015</v>
      </c>
      <c r="E24" s="15" t="s">
        <v>28</v>
      </c>
      <c r="F24" s="25">
        <v>6518</v>
      </c>
      <c r="G24" s="25">
        <v>7228</v>
      </c>
      <c r="H24" s="26"/>
      <c r="I24" s="25">
        <v>6427</v>
      </c>
      <c r="J24" s="26"/>
      <c r="K24" s="25">
        <v>6521</v>
      </c>
      <c r="L24" s="26"/>
      <c r="M24" s="62">
        <v>7182</v>
      </c>
      <c r="N24" s="48"/>
      <c r="O24" s="56"/>
      <c r="P24" s="56">
        <v>6807</v>
      </c>
      <c r="Q24" s="48"/>
      <c r="R24" s="56"/>
      <c r="S24" s="56">
        <v>7043</v>
      </c>
      <c r="T24" s="68"/>
      <c r="U24" s="68">
        <v>6999</v>
      </c>
      <c r="V24" s="68"/>
      <c r="W24" s="107">
        <v>7029</v>
      </c>
      <c r="X24" s="107"/>
      <c r="Y24" s="84">
        <f>SUM(S24/AF23)</f>
        <v>160.0681818181818</v>
      </c>
      <c r="Z24" s="83"/>
      <c r="AA24" s="98">
        <f>SUM(U24/AF23)</f>
        <v>159.0681818181818</v>
      </c>
      <c r="AB24" s="99"/>
      <c r="AC24" s="98">
        <f>SUM(W24/AF23)</f>
        <v>159.75</v>
      </c>
      <c r="AD24" s="99"/>
      <c r="AE24" s="15"/>
      <c r="AF24" s="15"/>
      <c r="AG24" s="15"/>
      <c r="AH24" s="15"/>
      <c r="AI24" s="15"/>
      <c r="AJ24" s="27"/>
      <c r="AK24" s="28"/>
      <c r="AL24" s="28"/>
      <c r="AM24" s="29"/>
    </row>
    <row r="25" spans="1:39" ht="12.75">
      <c r="A25">
        <v>10</v>
      </c>
      <c r="B25" s="33" t="s">
        <v>7</v>
      </c>
      <c r="C25" s="35"/>
      <c r="D25" s="32">
        <v>4430004</v>
      </c>
      <c r="E25" s="32" t="s">
        <v>29</v>
      </c>
      <c r="F25" s="30">
        <v>7949</v>
      </c>
      <c r="G25" s="30">
        <v>7109</v>
      </c>
      <c r="H25" s="31">
        <v>1996.99</v>
      </c>
      <c r="I25" s="30">
        <v>7193</v>
      </c>
      <c r="J25" s="31">
        <v>2014.97</v>
      </c>
      <c r="K25" s="20">
        <v>7190</v>
      </c>
      <c r="L25" s="21">
        <v>2200.26</v>
      </c>
      <c r="M25" s="61">
        <v>6855</v>
      </c>
      <c r="N25" s="47">
        <v>2420.67</v>
      </c>
      <c r="O25" s="55">
        <v>365</v>
      </c>
      <c r="P25" s="55">
        <v>7415</v>
      </c>
      <c r="Q25" s="47">
        <v>2634.53</v>
      </c>
      <c r="R25" s="55">
        <v>365</v>
      </c>
      <c r="S25" s="55">
        <v>7297</v>
      </c>
      <c r="T25" s="67">
        <v>2671.7</v>
      </c>
      <c r="U25" s="67">
        <v>6400</v>
      </c>
      <c r="V25" s="67">
        <v>2523.18</v>
      </c>
      <c r="W25" s="106">
        <v>7117</v>
      </c>
      <c r="X25" s="106">
        <v>2894.81</v>
      </c>
      <c r="Y25" s="83">
        <f>SUM(S25/AF25)</f>
        <v>177.97560975609755</v>
      </c>
      <c r="Z25" s="83">
        <f>SUM(T25/AF25)</f>
        <v>65.16341463414633</v>
      </c>
      <c r="AA25" s="98">
        <f>SUM(U25/AF25)</f>
        <v>156.09756097560975</v>
      </c>
      <c r="AB25" s="99">
        <f>SUM(V25/AF25)</f>
        <v>61.540975609756096</v>
      </c>
      <c r="AC25" s="98">
        <f>SUM(W25/AF25)</f>
        <v>173.58536585365854</v>
      </c>
      <c r="AD25" s="99">
        <f>SUM(X25/AF25)</f>
        <v>70.60512195121952</v>
      </c>
      <c r="AE25" s="6" t="s">
        <v>52</v>
      </c>
      <c r="AF25" s="6">
        <v>41</v>
      </c>
      <c r="AG25" s="6"/>
      <c r="AH25" s="6"/>
      <c r="AI25" s="6">
        <v>4</v>
      </c>
      <c r="AJ25" s="22" t="s">
        <v>112</v>
      </c>
      <c r="AK25" s="23"/>
      <c r="AL25" s="23"/>
      <c r="AM25" s="24"/>
    </row>
    <row r="26" spans="2:39" ht="12.75">
      <c r="B26" s="27"/>
      <c r="C26" s="29"/>
      <c r="D26" s="15"/>
      <c r="E26" s="15" t="s">
        <v>28</v>
      </c>
      <c r="F26" s="25">
        <v>7810</v>
      </c>
      <c r="G26" s="25">
        <v>7129</v>
      </c>
      <c r="H26" s="26"/>
      <c r="I26" s="25">
        <v>7458</v>
      </c>
      <c r="J26" s="26"/>
      <c r="K26" s="25">
        <v>7460</v>
      </c>
      <c r="L26" s="26"/>
      <c r="M26" s="62">
        <v>6097</v>
      </c>
      <c r="N26" s="48"/>
      <c r="O26" s="56"/>
      <c r="P26" s="56">
        <v>6900</v>
      </c>
      <c r="Q26" s="48"/>
      <c r="R26" s="56"/>
      <c r="S26" s="56">
        <v>6995</v>
      </c>
      <c r="T26" s="68"/>
      <c r="U26" s="68">
        <v>6464</v>
      </c>
      <c r="V26" s="68"/>
      <c r="W26" s="107">
        <v>6719</v>
      </c>
      <c r="X26" s="107"/>
      <c r="Y26" s="84">
        <f>SUM(S26/AF25)</f>
        <v>170.609756097561</v>
      </c>
      <c r="Z26" s="83"/>
      <c r="AA26" s="98">
        <f>SUM(U26/AF25)</f>
        <v>157.65853658536585</v>
      </c>
      <c r="AB26" s="99"/>
      <c r="AC26" s="98">
        <f>SUM(W26/AF25)</f>
        <v>163.8780487804878</v>
      </c>
      <c r="AD26" s="99"/>
      <c r="AE26" s="15"/>
      <c r="AF26" s="15"/>
      <c r="AG26" s="15"/>
      <c r="AH26" s="15"/>
      <c r="AI26" s="15"/>
      <c r="AJ26" s="27"/>
      <c r="AK26" s="28"/>
      <c r="AL26" s="28"/>
      <c r="AM26" s="29"/>
    </row>
    <row r="27" spans="1:39" ht="12.75">
      <c r="A27">
        <v>11</v>
      </c>
      <c r="B27" s="22" t="s">
        <v>8</v>
      </c>
      <c r="C27" s="24"/>
      <c r="D27" s="6">
        <v>99900119</v>
      </c>
      <c r="E27" s="6" t="s">
        <v>29</v>
      </c>
      <c r="F27" s="20">
        <v>8086</v>
      </c>
      <c r="G27" s="20">
        <v>7080</v>
      </c>
      <c r="H27" s="21">
        <v>2511.84</v>
      </c>
      <c r="I27" s="20">
        <v>9682</v>
      </c>
      <c r="J27" s="21">
        <v>2670.65</v>
      </c>
      <c r="K27" s="20">
        <v>11838</v>
      </c>
      <c r="L27" s="21">
        <v>3260.58</v>
      </c>
      <c r="M27" s="61">
        <v>11892</v>
      </c>
      <c r="N27" s="47">
        <v>3967.73</v>
      </c>
      <c r="O27" s="55">
        <v>365</v>
      </c>
      <c r="P27" s="55">
        <v>11741</v>
      </c>
      <c r="Q27" s="47">
        <v>3900.61</v>
      </c>
      <c r="R27" s="55">
        <v>365</v>
      </c>
      <c r="S27" s="55">
        <v>10518</v>
      </c>
      <c r="T27" s="67">
        <v>3614.61</v>
      </c>
      <c r="U27" s="67">
        <v>9352</v>
      </c>
      <c r="V27" s="67">
        <v>3452.02</v>
      </c>
      <c r="W27" s="106">
        <v>9086</v>
      </c>
      <c r="X27" s="106">
        <v>3632.12</v>
      </c>
      <c r="Y27" s="83">
        <f>SUM(S27/AF27)</f>
        <v>206.23529411764707</v>
      </c>
      <c r="Z27" s="83">
        <f>SUM(T27/AF27)</f>
        <v>70.87470588235294</v>
      </c>
      <c r="AA27" s="98">
        <f>SUM(U27/AF27)</f>
        <v>183.37254901960785</v>
      </c>
      <c r="AB27" s="99">
        <f>SUM(V27/AF27)</f>
        <v>67.68666666666667</v>
      </c>
      <c r="AC27" s="98">
        <f>SUM(W27/AF27)</f>
        <v>178.15686274509804</v>
      </c>
      <c r="AD27" s="99">
        <f>SUM(X27/AF27)</f>
        <v>71.21803921568628</v>
      </c>
      <c r="AE27" s="6" t="s">
        <v>52</v>
      </c>
      <c r="AF27" s="6">
        <v>51</v>
      </c>
      <c r="AG27" s="6"/>
      <c r="AH27" s="6"/>
      <c r="AI27" s="6">
        <v>0</v>
      </c>
      <c r="AJ27" s="22"/>
      <c r="AK27" s="23"/>
      <c r="AL27" s="23"/>
      <c r="AM27" s="24"/>
    </row>
    <row r="28" spans="2:39" ht="12.75">
      <c r="B28" s="27"/>
      <c r="C28" s="29"/>
      <c r="D28" s="15"/>
      <c r="E28" s="15" t="s">
        <v>28</v>
      </c>
      <c r="F28" s="25">
        <v>15190</v>
      </c>
      <c r="G28" s="25">
        <v>14099</v>
      </c>
      <c r="H28" s="26"/>
      <c r="I28" s="25">
        <v>10423</v>
      </c>
      <c r="J28" s="26"/>
      <c r="K28" s="25">
        <v>9809</v>
      </c>
      <c r="L28" s="26"/>
      <c r="M28" s="62">
        <v>10038</v>
      </c>
      <c r="N28" s="48"/>
      <c r="O28" s="56"/>
      <c r="P28" s="56">
        <v>9761</v>
      </c>
      <c r="Q28" s="48"/>
      <c r="R28" s="56"/>
      <c r="S28" s="56">
        <v>8973</v>
      </c>
      <c r="T28" s="68"/>
      <c r="U28" s="68">
        <v>8457</v>
      </c>
      <c r="V28" s="68"/>
      <c r="W28" s="107">
        <v>8594</v>
      </c>
      <c r="X28" s="107"/>
      <c r="Y28" s="84">
        <f>SUM(S28/AF27)</f>
        <v>175.94117647058823</v>
      </c>
      <c r="Z28" s="83"/>
      <c r="AA28" s="98">
        <f>SUM(U28/AF27)</f>
        <v>165.8235294117647</v>
      </c>
      <c r="AB28" s="99"/>
      <c r="AC28" s="98">
        <f>SUM(W28/AF27)</f>
        <v>168.50980392156862</v>
      </c>
      <c r="AD28" s="99"/>
      <c r="AE28" s="15"/>
      <c r="AF28" s="15"/>
      <c r="AG28" s="15"/>
      <c r="AH28" s="15"/>
      <c r="AI28" s="15"/>
      <c r="AJ28" s="27"/>
      <c r="AK28" s="28"/>
      <c r="AL28" s="28"/>
      <c r="AM28" s="29"/>
    </row>
    <row r="29" spans="1:39" ht="12.75">
      <c r="A29">
        <v>12</v>
      </c>
      <c r="B29" s="33" t="s">
        <v>9</v>
      </c>
      <c r="C29" s="35"/>
      <c r="D29" s="32">
        <v>9590557</v>
      </c>
      <c r="E29" s="32" t="s">
        <v>29</v>
      </c>
      <c r="F29" s="30">
        <v>15860</v>
      </c>
      <c r="G29" s="30">
        <v>14288</v>
      </c>
      <c r="H29" s="31">
        <v>3381.09</v>
      </c>
      <c r="I29" s="30">
        <v>10743</v>
      </c>
      <c r="J29" s="31">
        <v>2864.06</v>
      </c>
      <c r="K29" s="20">
        <v>11716</v>
      </c>
      <c r="L29" s="21">
        <v>3326.66</v>
      </c>
      <c r="M29" s="61">
        <v>9878</v>
      </c>
      <c r="N29" s="47">
        <v>3440.05</v>
      </c>
      <c r="O29" s="55">
        <v>365</v>
      </c>
      <c r="P29" s="57">
        <v>9393</v>
      </c>
      <c r="Q29" s="47">
        <v>3241.332</v>
      </c>
      <c r="R29" s="55">
        <v>365</v>
      </c>
      <c r="S29" s="55">
        <v>8728</v>
      </c>
      <c r="T29" s="67">
        <v>3126.75</v>
      </c>
      <c r="U29" s="67">
        <v>8171</v>
      </c>
      <c r="V29" s="67">
        <v>3169.46</v>
      </c>
      <c r="W29" s="106">
        <v>8916</v>
      </c>
      <c r="X29" s="106">
        <v>3556.12</v>
      </c>
      <c r="Y29" s="83">
        <f>SUM(S29/AF29)</f>
        <v>121.22222222222223</v>
      </c>
      <c r="Z29" s="83">
        <f>SUM(T29/AF29)</f>
        <v>43.427083333333336</v>
      </c>
      <c r="AA29" s="98">
        <f>SUM(U29/AF29)</f>
        <v>113.48611111111111</v>
      </c>
      <c r="AB29" s="99">
        <f>SUM(V29/AF29)</f>
        <v>44.02027777777778</v>
      </c>
      <c r="AC29" s="98">
        <f>SUM(W29/AF29)</f>
        <v>123.83333333333333</v>
      </c>
      <c r="AD29" s="99">
        <f>SUM(X29/AF29)</f>
        <v>49.39055555555555</v>
      </c>
      <c r="AE29" s="6" t="s">
        <v>52</v>
      </c>
      <c r="AF29" s="6">
        <v>72</v>
      </c>
      <c r="AG29" s="6"/>
      <c r="AH29" s="6"/>
      <c r="AI29" s="6">
        <v>25</v>
      </c>
      <c r="AJ29" s="22"/>
      <c r="AK29" s="23"/>
      <c r="AL29" s="23"/>
      <c r="AM29" s="24"/>
    </row>
    <row r="30" spans="2:39" ht="12.75">
      <c r="B30" s="27"/>
      <c r="C30" s="29"/>
      <c r="D30" s="15"/>
      <c r="E30" s="15" t="s">
        <v>28</v>
      </c>
      <c r="F30" s="25">
        <v>8893</v>
      </c>
      <c r="G30" s="25">
        <v>8976</v>
      </c>
      <c r="H30" s="26"/>
      <c r="I30" s="25">
        <v>10605</v>
      </c>
      <c r="J30" s="26"/>
      <c r="K30" s="25">
        <v>10842</v>
      </c>
      <c r="L30" s="26"/>
      <c r="M30" s="62">
        <v>9267</v>
      </c>
      <c r="N30" s="48"/>
      <c r="O30" s="56"/>
      <c r="P30" s="57">
        <v>8451</v>
      </c>
      <c r="Q30" s="63"/>
      <c r="R30" s="56"/>
      <c r="S30" s="56">
        <v>8179</v>
      </c>
      <c r="T30" s="68"/>
      <c r="U30" s="68">
        <v>8362</v>
      </c>
      <c r="V30" s="68"/>
      <c r="W30" s="107">
        <v>8344</v>
      </c>
      <c r="X30" s="107"/>
      <c r="Y30" s="84">
        <f>SUM(S30/AF29)</f>
        <v>113.59722222222223</v>
      </c>
      <c r="Z30" s="83"/>
      <c r="AA30" s="98">
        <f>SUM(U30/AF29)</f>
        <v>116.13888888888889</v>
      </c>
      <c r="AB30" s="99"/>
      <c r="AC30" s="98">
        <f>SUM(W30/AF29)</f>
        <v>115.88888888888889</v>
      </c>
      <c r="AD30" s="99"/>
      <c r="AE30" s="15"/>
      <c r="AF30" s="15"/>
      <c r="AG30" s="15"/>
      <c r="AH30" s="15"/>
      <c r="AI30" s="15"/>
      <c r="AJ30" s="27"/>
      <c r="AK30" s="28"/>
      <c r="AL30" s="28"/>
      <c r="AM30" s="29"/>
    </row>
    <row r="31" spans="1:39" ht="12.75">
      <c r="A31">
        <v>13</v>
      </c>
      <c r="B31" s="33" t="s">
        <v>10</v>
      </c>
      <c r="C31" s="35"/>
      <c r="D31" s="32">
        <v>445010001</v>
      </c>
      <c r="E31" s="32" t="s">
        <v>29</v>
      </c>
      <c r="F31" s="30">
        <v>5774</v>
      </c>
      <c r="G31" s="30">
        <v>5681</v>
      </c>
      <c r="H31" s="31">
        <v>1498.66</v>
      </c>
      <c r="I31" s="30">
        <v>5188</v>
      </c>
      <c r="J31" s="31">
        <v>1343.84</v>
      </c>
      <c r="K31" s="20">
        <v>4280</v>
      </c>
      <c r="L31" s="21">
        <v>1332.13</v>
      </c>
      <c r="M31" s="61">
        <v>4069</v>
      </c>
      <c r="N31" s="47">
        <v>1518.99</v>
      </c>
      <c r="O31" s="55">
        <v>365</v>
      </c>
      <c r="P31" s="55">
        <v>3416</v>
      </c>
      <c r="Q31" s="47">
        <v>1295.06</v>
      </c>
      <c r="R31" s="55">
        <v>365</v>
      </c>
      <c r="S31" s="55">
        <v>3380</v>
      </c>
      <c r="T31" s="67">
        <v>1316.81</v>
      </c>
      <c r="U31" s="67">
        <v>2934</v>
      </c>
      <c r="V31" s="67">
        <v>1238.1</v>
      </c>
      <c r="W31" s="106">
        <v>3117</v>
      </c>
      <c r="X31" s="106">
        <v>1356.84</v>
      </c>
      <c r="Y31" s="83">
        <f>SUM(S31/AF31)</f>
        <v>281.6666666666667</v>
      </c>
      <c r="Z31" s="83">
        <f>SUM(T31/AF31)</f>
        <v>109.73416666666667</v>
      </c>
      <c r="AA31" s="98">
        <f>SUM(U31/AF31)</f>
        <v>244.5</v>
      </c>
      <c r="AB31" s="99">
        <f>SUM(V31/AF31)</f>
        <v>103.175</v>
      </c>
      <c r="AC31" s="98">
        <f>SUM(W31/AF31)</f>
        <v>259.75</v>
      </c>
      <c r="AD31" s="99">
        <f>SUM(X31/AF31)</f>
        <v>113.07</v>
      </c>
      <c r="AE31" s="6" t="s">
        <v>55</v>
      </c>
      <c r="AF31" s="6">
        <v>12</v>
      </c>
      <c r="AG31" s="6"/>
      <c r="AH31" s="6"/>
      <c r="AI31" s="6">
        <v>10</v>
      </c>
      <c r="AJ31" s="22"/>
      <c r="AK31" s="23"/>
      <c r="AL31" s="23"/>
      <c r="AM31" s="24"/>
    </row>
    <row r="32" spans="2:39" ht="12.75">
      <c r="B32" s="33"/>
      <c r="C32" s="35"/>
      <c r="D32" s="32"/>
      <c r="E32" s="32" t="s">
        <v>28</v>
      </c>
      <c r="F32" s="30">
        <v>5423</v>
      </c>
      <c r="G32" s="30">
        <v>3768</v>
      </c>
      <c r="H32" s="31"/>
      <c r="I32" s="30">
        <v>3272</v>
      </c>
      <c r="J32" s="31"/>
      <c r="K32" s="25">
        <v>3609</v>
      </c>
      <c r="L32" s="26"/>
      <c r="M32" s="62">
        <v>3494</v>
      </c>
      <c r="N32" s="48"/>
      <c r="O32" s="56"/>
      <c r="P32" s="56">
        <v>2786</v>
      </c>
      <c r="Q32" s="48"/>
      <c r="R32" s="56"/>
      <c r="S32" s="56">
        <v>2831</v>
      </c>
      <c r="T32" s="68"/>
      <c r="U32" s="68">
        <v>2590</v>
      </c>
      <c r="V32" s="68"/>
      <c r="W32" s="107">
        <v>2623</v>
      </c>
      <c r="X32" s="107"/>
      <c r="Y32" s="84">
        <f>SUM(S32/AF31)</f>
        <v>235.91666666666666</v>
      </c>
      <c r="Z32" s="83"/>
      <c r="AA32" s="98">
        <f>SUM(U32/AF31)</f>
        <v>215.83333333333334</v>
      </c>
      <c r="AB32" s="99"/>
      <c r="AC32" s="98">
        <f>SUM(W32/AF31)</f>
        <v>218.58333333333334</v>
      </c>
      <c r="AD32" s="99"/>
      <c r="AE32" s="15" t="s">
        <v>56</v>
      </c>
      <c r="AF32" s="15"/>
      <c r="AG32" s="15"/>
      <c r="AH32" s="15"/>
      <c r="AI32" s="15"/>
      <c r="AJ32" s="27"/>
      <c r="AK32" s="28"/>
      <c r="AL32" s="28"/>
      <c r="AM32" s="29"/>
    </row>
    <row r="33" spans="1:39" ht="12.75">
      <c r="A33">
        <v>14</v>
      </c>
      <c r="B33" s="22" t="s">
        <v>57</v>
      </c>
      <c r="C33" s="24"/>
      <c r="D33" s="6">
        <v>890111664</v>
      </c>
      <c r="E33" s="6" t="s">
        <v>29</v>
      </c>
      <c r="F33" s="20"/>
      <c r="G33" s="20">
        <v>34830</v>
      </c>
      <c r="H33" s="21">
        <v>8082.48</v>
      </c>
      <c r="I33" s="20">
        <v>34005</v>
      </c>
      <c r="J33" s="21">
        <v>8589.53</v>
      </c>
      <c r="K33" s="20">
        <v>25185</v>
      </c>
      <c r="L33" s="21">
        <v>7056.2</v>
      </c>
      <c r="M33" s="61">
        <v>26790</v>
      </c>
      <c r="N33" s="47">
        <v>8931.29</v>
      </c>
      <c r="O33" s="55">
        <v>365</v>
      </c>
      <c r="P33" s="55">
        <v>24330</v>
      </c>
      <c r="Q33" s="47">
        <v>8131.49</v>
      </c>
      <c r="R33" s="55">
        <v>365</v>
      </c>
      <c r="S33" s="55">
        <v>24435</v>
      </c>
      <c r="T33" s="67">
        <v>8257.17</v>
      </c>
      <c r="U33" s="67">
        <v>21705</v>
      </c>
      <c r="V33" s="67">
        <v>8032.06</v>
      </c>
      <c r="W33" s="106">
        <v>24390</v>
      </c>
      <c r="X33" s="106">
        <v>9419.53</v>
      </c>
      <c r="Y33" s="83">
        <f>SUM(S33/AF33)</f>
        <v>197.05645161290323</v>
      </c>
      <c r="Z33" s="83">
        <f>SUM(T33/AF33)</f>
        <v>66.5900806451613</v>
      </c>
      <c r="AA33" s="98">
        <f>SUM(U33/AF33)</f>
        <v>175.04032258064515</v>
      </c>
      <c r="AB33" s="99">
        <f>SUM(V33/AF33)</f>
        <v>64.77467741935484</v>
      </c>
      <c r="AC33" s="98">
        <f>SUM(W33/AF33)</f>
        <v>196.69354838709677</v>
      </c>
      <c r="AD33" s="99">
        <f>SUM(X33/AF33)</f>
        <v>75.96395161290323</v>
      </c>
      <c r="AE33" s="6" t="s">
        <v>52</v>
      </c>
      <c r="AF33" s="6">
        <v>124</v>
      </c>
      <c r="AG33" s="6"/>
      <c r="AH33" s="6"/>
      <c r="AI33" s="6">
        <v>0</v>
      </c>
      <c r="AJ33" s="22" t="s">
        <v>93</v>
      </c>
      <c r="AK33" s="23"/>
      <c r="AL33" s="23"/>
      <c r="AM33" s="24"/>
    </row>
    <row r="34" spans="2:39" ht="12.75">
      <c r="B34" s="27"/>
      <c r="C34" s="29"/>
      <c r="D34" s="15"/>
      <c r="E34" s="15" t="s">
        <v>28</v>
      </c>
      <c r="F34" s="25"/>
      <c r="G34" s="25">
        <v>33705</v>
      </c>
      <c r="H34" s="26"/>
      <c r="I34" s="25">
        <v>32805</v>
      </c>
      <c r="J34" s="26"/>
      <c r="K34" s="25">
        <v>24840</v>
      </c>
      <c r="L34" s="26"/>
      <c r="M34" s="62">
        <v>24795</v>
      </c>
      <c r="N34" s="48"/>
      <c r="O34" s="56"/>
      <c r="P34" s="56">
        <v>22485</v>
      </c>
      <c r="Q34" s="48"/>
      <c r="R34" s="56"/>
      <c r="S34" s="56">
        <v>21975</v>
      </c>
      <c r="T34" s="68"/>
      <c r="U34" s="68">
        <v>21945</v>
      </c>
      <c r="V34" s="68"/>
      <c r="W34" s="107">
        <v>23280</v>
      </c>
      <c r="X34" s="107"/>
      <c r="Y34" s="84">
        <f>SUM(S34/AF33)</f>
        <v>177.21774193548387</v>
      </c>
      <c r="Z34" s="83"/>
      <c r="AA34" s="98">
        <f>SUM(U34/AF33)</f>
        <v>176.9758064516129</v>
      </c>
      <c r="AB34" s="99"/>
      <c r="AC34" s="98">
        <f>SUM(W34/AF33)</f>
        <v>187.74193548387098</v>
      </c>
      <c r="AD34" s="99"/>
      <c r="AE34" s="15"/>
      <c r="AF34" s="15"/>
      <c r="AG34" s="15"/>
      <c r="AH34" s="15"/>
      <c r="AI34" s="15"/>
      <c r="AJ34" s="27" t="s">
        <v>94</v>
      </c>
      <c r="AK34" s="28"/>
      <c r="AL34" s="28"/>
      <c r="AM34" s="29"/>
    </row>
    <row r="35" spans="1:39" ht="12.75">
      <c r="A35">
        <v>15</v>
      </c>
      <c r="B35" s="22" t="s">
        <v>11</v>
      </c>
      <c r="C35" s="24"/>
      <c r="D35" s="6">
        <v>9510935</v>
      </c>
      <c r="E35" s="6" t="s">
        <v>30</v>
      </c>
      <c r="F35" s="20">
        <v>7233</v>
      </c>
      <c r="G35" s="20">
        <v>7260</v>
      </c>
      <c r="H35" s="21">
        <v>1270.23</v>
      </c>
      <c r="I35" s="20">
        <v>6714</v>
      </c>
      <c r="J35" s="21">
        <v>1273.65</v>
      </c>
      <c r="K35" s="20">
        <v>6703</v>
      </c>
      <c r="L35" s="21">
        <v>1271.79</v>
      </c>
      <c r="M35" s="61">
        <v>6800</v>
      </c>
      <c r="N35" s="47">
        <v>1508.31</v>
      </c>
      <c r="O35" s="55">
        <v>365</v>
      </c>
      <c r="P35" s="55">
        <v>9019</v>
      </c>
      <c r="Q35" s="47">
        <v>1949.22</v>
      </c>
      <c r="R35" s="55">
        <v>365</v>
      </c>
      <c r="S35" s="55">
        <v>7577</v>
      </c>
      <c r="T35" s="67">
        <v>1684.78</v>
      </c>
      <c r="U35" s="67">
        <v>7577</v>
      </c>
      <c r="V35" s="67">
        <v>1750.6</v>
      </c>
      <c r="W35" s="106">
        <v>7577</v>
      </c>
      <c r="X35" s="106">
        <v>1834</v>
      </c>
      <c r="Y35" s="83">
        <f>SUM(S35/AF35)</f>
        <v>420.94444444444446</v>
      </c>
      <c r="Z35" s="83">
        <f>SUM(T35/AF35)</f>
        <v>93.5988888888889</v>
      </c>
      <c r="AA35" s="98">
        <f>SUM(U35/AF35)</f>
        <v>420.94444444444446</v>
      </c>
      <c r="AB35" s="99">
        <f>SUM(V35/AF35)</f>
        <v>97.25555555555555</v>
      </c>
      <c r="AC35" s="98">
        <f>SUM(W35/AF35)</f>
        <v>420.94444444444446</v>
      </c>
      <c r="AD35" s="99">
        <f>SUM(X35/AF35)</f>
        <v>101.88888888888889</v>
      </c>
      <c r="AE35" s="6" t="s">
        <v>53</v>
      </c>
      <c r="AF35" s="6">
        <v>18</v>
      </c>
      <c r="AG35" s="6"/>
      <c r="AH35" s="6"/>
      <c r="AI35" s="6">
        <v>0</v>
      </c>
      <c r="AJ35" s="22"/>
      <c r="AK35" s="23"/>
      <c r="AL35" s="23"/>
      <c r="AM35" s="24"/>
    </row>
    <row r="36" spans="2:39" ht="12.75">
      <c r="B36" s="27"/>
      <c r="C36" s="29"/>
      <c r="D36" s="15"/>
      <c r="E36" s="15"/>
      <c r="F36" s="25"/>
      <c r="G36" s="25"/>
      <c r="H36" s="26"/>
      <c r="I36" s="25"/>
      <c r="J36" s="26"/>
      <c r="K36" s="25"/>
      <c r="L36" s="26"/>
      <c r="M36" s="62"/>
      <c r="N36" s="48"/>
      <c r="O36" s="56"/>
      <c r="P36" s="56"/>
      <c r="Q36" s="48"/>
      <c r="R36" s="56"/>
      <c r="S36" s="56"/>
      <c r="T36" s="68"/>
      <c r="U36" s="68"/>
      <c r="V36" s="68"/>
      <c r="W36" s="107"/>
      <c r="X36" s="107"/>
      <c r="Y36" s="84"/>
      <c r="Z36" s="83"/>
      <c r="AA36" s="98">
        <f>SUM(U36/AF35)</f>
        <v>0</v>
      </c>
      <c r="AB36" s="99"/>
      <c r="AC36" s="98">
        <f>SUM(W36/AF35)</f>
        <v>0</v>
      </c>
      <c r="AD36" s="99"/>
      <c r="AE36" s="15" t="s">
        <v>54</v>
      </c>
      <c r="AF36" s="15"/>
      <c r="AG36" s="15"/>
      <c r="AH36" s="15"/>
      <c r="AI36" s="15"/>
      <c r="AJ36" s="27"/>
      <c r="AK36" s="28"/>
      <c r="AL36" s="28"/>
      <c r="AM36" s="29"/>
    </row>
    <row r="37" spans="1:39" ht="12.75">
      <c r="A37">
        <v>16</v>
      </c>
      <c r="B37" s="54" t="s">
        <v>12</v>
      </c>
      <c r="C37" s="77"/>
      <c r="D37" s="50">
        <v>4430006</v>
      </c>
      <c r="E37" s="50" t="s">
        <v>29</v>
      </c>
      <c r="F37" s="61">
        <v>12398</v>
      </c>
      <c r="G37" s="61">
        <v>12264</v>
      </c>
      <c r="H37" s="47">
        <v>2924.32</v>
      </c>
      <c r="I37" s="61">
        <v>10510</v>
      </c>
      <c r="J37" s="47">
        <v>2649.44</v>
      </c>
      <c r="K37" s="61">
        <v>13534</v>
      </c>
      <c r="L37" s="47">
        <v>3651.45</v>
      </c>
      <c r="M37" s="61">
        <v>6668</v>
      </c>
      <c r="N37" s="47">
        <v>2862.53</v>
      </c>
      <c r="O37" s="55">
        <v>365</v>
      </c>
      <c r="P37" s="55">
        <v>4934</v>
      </c>
      <c r="Q37" s="47">
        <v>2938.69</v>
      </c>
      <c r="R37" s="55">
        <v>365</v>
      </c>
      <c r="S37" s="55">
        <v>9116</v>
      </c>
      <c r="T37" s="67">
        <v>3392.68</v>
      </c>
      <c r="U37" s="67">
        <v>8074</v>
      </c>
      <c r="V37" s="67">
        <v>3275.25</v>
      </c>
      <c r="W37" s="106">
        <v>8243</v>
      </c>
      <c r="X37" s="106">
        <v>3481.15</v>
      </c>
      <c r="Y37" s="83">
        <f>SUM(S37/AF37)</f>
        <v>157.17241379310346</v>
      </c>
      <c r="Z37" s="83">
        <f>SUM(T37/AF37)</f>
        <v>58.494482758620684</v>
      </c>
      <c r="AA37" s="98">
        <f>SUM(U37/AF37)</f>
        <v>139.20689655172413</v>
      </c>
      <c r="AB37" s="99">
        <f>SUM(V37/AF37)</f>
        <v>56.4698275862069</v>
      </c>
      <c r="AC37" s="98">
        <f>SUM(W37/AF37)</f>
        <v>142.1206896551724</v>
      </c>
      <c r="AD37" s="99">
        <f>SUM(X37/AF37)</f>
        <v>60.0198275862069</v>
      </c>
      <c r="AE37" s="50" t="s">
        <v>52</v>
      </c>
      <c r="AF37" s="50">
        <v>58</v>
      </c>
      <c r="AG37" s="50"/>
      <c r="AH37" s="50"/>
      <c r="AI37" s="50">
        <v>5</v>
      </c>
      <c r="AJ37" s="54"/>
      <c r="AK37" s="78"/>
      <c r="AL37" s="78"/>
      <c r="AM37" s="77"/>
    </row>
    <row r="38" spans="2:39" ht="12.75">
      <c r="B38" s="79"/>
      <c r="C38" s="80" t="s">
        <v>108</v>
      </c>
      <c r="D38" s="51">
        <v>44300108009</v>
      </c>
      <c r="E38" s="51" t="s">
        <v>28</v>
      </c>
      <c r="F38" s="62">
        <v>9786</v>
      </c>
      <c r="G38" s="62">
        <v>7547</v>
      </c>
      <c r="H38" s="48"/>
      <c r="I38" s="62">
        <v>8400</v>
      </c>
      <c r="J38" s="48"/>
      <c r="K38" s="62">
        <v>10712</v>
      </c>
      <c r="L38" s="48"/>
      <c r="M38" s="62">
        <v>10295</v>
      </c>
      <c r="N38" s="48"/>
      <c r="O38" s="56"/>
      <c r="P38" s="56">
        <v>13945</v>
      </c>
      <c r="Q38" s="48"/>
      <c r="R38" s="56"/>
      <c r="S38" s="56">
        <v>9704</v>
      </c>
      <c r="T38" s="68"/>
      <c r="U38" s="68">
        <v>9369</v>
      </c>
      <c r="V38" s="68"/>
      <c r="W38" s="107">
        <v>8969</v>
      </c>
      <c r="X38" s="107"/>
      <c r="Y38" s="84">
        <f>SUM(S38/AF37)</f>
        <v>167.31034482758622</v>
      </c>
      <c r="Z38" s="83"/>
      <c r="AA38" s="98">
        <f>SUM(U38/AF37)</f>
        <v>161.5344827586207</v>
      </c>
      <c r="AB38" s="99"/>
      <c r="AC38" s="98">
        <f>SUM(W38/AF37)</f>
        <v>154.63793103448276</v>
      </c>
      <c r="AD38" s="99"/>
      <c r="AE38" s="51"/>
      <c r="AF38" s="51"/>
      <c r="AG38" s="51"/>
      <c r="AH38" s="51"/>
      <c r="AI38" s="51"/>
      <c r="AJ38" s="79"/>
      <c r="AK38" s="81"/>
      <c r="AL38" s="81"/>
      <c r="AM38" s="80"/>
    </row>
    <row r="39" spans="1:39" ht="12.75">
      <c r="A39">
        <v>17</v>
      </c>
      <c r="B39" s="22" t="s">
        <v>13</v>
      </c>
      <c r="C39" s="24"/>
      <c r="D39" s="6">
        <v>445010004</v>
      </c>
      <c r="E39" s="6" t="s">
        <v>29</v>
      </c>
      <c r="F39" s="20">
        <v>3179</v>
      </c>
      <c r="G39" s="20">
        <v>3086</v>
      </c>
      <c r="H39" s="21">
        <v>990.86</v>
      </c>
      <c r="I39" s="20">
        <v>2785</v>
      </c>
      <c r="J39" s="21">
        <v>910.02</v>
      </c>
      <c r="K39" s="20">
        <v>2469</v>
      </c>
      <c r="L39" s="21">
        <v>925.76</v>
      </c>
      <c r="M39" s="61">
        <v>3000</v>
      </c>
      <c r="N39" s="47">
        <v>1234.95</v>
      </c>
      <c r="O39" s="55">
        <v>365</v>
      </c>
      <c r="P39" s="55">
        <v>3028</v>
      </c>
      <c r="Q39" s="47">
        <v>1185.01</v>
      </c>
      <c r="R39" s="55">
        <v>365</v>
      </c>
      <c r="S39" s="55">
        <v>2349</v>
      </c>
      <c r="T39" s="67">
        <v>1017.24</v>
      </c>
      <c r="U39" s="67">
        <v>2349</v>
      </c>
      <c r="V39" s="67">
        <v>1056.91</v>
      </c>
      <c r="W39" s="106">
        <v>2349</v>
      </c>
      <c r="X39" s="106">
        <v>774.12</v>
      </c>
      <c r="Y39" s="83">
        <f>SUM(S39/AF39)</f>
        <v>156.6</v>
      </c>
      <c r="Z39" s="83">
        <f>SUM(T39/AF39)</f>
        <v>67.816</v>
      </c>
      <c r="AA39" s="98">
        <f>SUM(U39/AF39)</f>
        <v>156.6</v>
      </c>
      <c r="AB39" s="99">
        <f>SUM(V39/AF39)</f>
        <v>70.46066666666667</v>
      </c>
      <c r="AC39" s="98">
        <f>SUM(W39/AF39)</f>
        <v>156.6</v>
      </c>
      <c r="AD39" s="99">
        <f>SUM(X39/AF39)</f>
        <v>51.608</v>
      </c>
      <c r="AE39" s="6" t="s">
        <v>52</v>
      </c>
      <c r="AF39" s="6">
        <v>15</v>
      </c>
      <c r="AG39" s="6"/>
      <c r="AH39" s="6"/>
      <c r="AI39" s="6">
        <v>0</v>
      </c>
      <c r="AJ39" s="22"/>
      <c r="AK39" s="23"/>
      <c r="AL39" s="23"/>
      <c r="AM39" s="24"/>
    </row>
    <row r="40" spans="2:39" ht="12.75">
      <c r="B40" s="27"/>
      <c r="C40" s="29"/>
      <c r="D40" s="15"/>
      <c r="E40" s="15" t="s">
        <v>28</v>
      </c>
      <c r="F40" s="25">
        <v>3007</v>
      </c>
      <c r="G40" s="25">
        <v>2998</v>
      </c>
      <c r="H40" s="26"/>
      <c r="I40" s="25">
        <v>2914</v>
      </c>
      <c r="J40" s="26"/>
      <c r="K40" s="25">
        <v>2773</v>
      </c>
      <c r="L40" s="26"/>
      <c r="M40" s="62">
        <v>3000</v>
      </c>
      <c r="N40" s="48"/>
      <c r="O40" s="56"/>
      <c r="P40" s="56">
        <v>2560</v>
      </c>
      <c r="Q40" s="48"/>
      <c r="R40" s="56"/>
      <c r="S40" s="56">
        <v>2217</v>
      </c>
      <c r="T40" s="68"/>
      <c r="U40" s="68">
        <v>2217</v>
      </c>
      <c r="V40" s="68"/>
      <c r="W40" s="107">
        <v>2217</v>
      </c>
      <c r="X40" s="107"/>
      <c r="Y40" s="84">
        <f>SUM(S40/AF39)</f>
        <v>147.8</v>
      </c>
      <c r="Z40" s="83"/>
      <c r="AA40" s="98">
        <f>SUM(U40/AF39)</f>
        <v>147.8</v>
      </c>
      <c r="AB40" s="99"/>
      <c r="AC40" s="98">
        <f>SUM(W40/AF39)</f>
        <v>147.8</v>
      </c>
      <c r="AD40" s="99"/>
      <c r="AE40" s="15"/>
      <c r="AF40" s="15"/>
      <c r="AG40" s="15"/>
      <c r="AH40" s="15"/>
      <c r="AI40" s="15"/>
      <c r="AJ40" s="27"/>
      <c r="AK40" s="28"/>
      <c r="AL40" s="28"/>
      <c r="AM40" s="29"/>
    </row>
    <row r="41" spans="1:39" ht="12.75">
      <c r="A41">
        <v>18</v>
      </c>
      <c r="B41" s="33" t="s">
        <v>95</v>
      </c>
      <c r="C41" s="35"/>
      <c r="D41" s="32">
        <v>783020006</v>
      </c>
      <c r="E41" s="32" t="s">
        <v>29</v>
      </c>
      <c r="F41" s="30">
        <v>422</v>
      </c>
      <c r="G41" s="30">
        <v>353</v>
      </c>
      <c r="H41" s="31">
        <v>405.72</v>
      </c>
      <c r="I41" s="30">
        <v>1615</v>
      </c>
      <c r="J41" s="31">
        <v>609.05</v>
      </c>
      <c r="K41" s="20">
        <v>1618</v>
      </c>
      <c r="L41" s="21">
        <v>669</v>
      </c>
      <c r="M41" s="61">
        <v>1785</v>
      </c>
      <c r="N41" s="47">
        <v>831.61</v>
      </c>
      <c r="O41" s="55">
        <v>365</v>
      </c>
      <c r="P41" s="55">
        <v>1180</v>
      </c>
      <c r="Q41" s="47">
        <v>615.87</v>
      </c>
      <c r="R41" s="55">
        <v>365</v>
      </c>
      <c r="S41" s="55">
        <v>1444</v>
      </c>
      <c r="T41" s="67">
        <v>714.63</v>
      </c>
      <c r="U41" s="67">
        <v>1444</v>
      </c>
      <c r="V41" s="67">
        <v>738.85</v>
      </c>
      <c r="W41" s="106">
        <v>1444</v>
      </c>
      <c r="X41" s="106">
        <v>1421.7</v>
      </c>
      <c r="Y41" s="83">
        <f>SUM(S41/AF41)</f>
        <v>120.33333333333333</v>
      </c>
      <c r="Z41" s="83">
        <f>SUM(T41/AF41)</f>
        <v>59.5525</v>
      </c>
      <c r="AA41" s="98">
        <f>SUM(U41/AF41)</f>
        <v>120.33333333333333</v>
      </c>
      <c r="AB41" s="99">
        <f>SUM(V41/AF41)</f>
        <v>61.57083333333333</v>
      </c>
      <c r="AC41" s="98">
        <f>SUM(W41/AF41)</f>
        <v>120.33333333333333</v>
      </c>
      <c r="AD41" s="99">
        <f>SUM(X41/AF41)</f>
        <v>118.47500000000001</v>
      </c>
      <c r="AE41" s="6" t="s">
        <v>52</v>
      </c>
      <c r="AF41" s="6">
        <v>12</v>
      </c>
      <c r="AG41" s="6"/>
      <c r="AH41" s="6"/>
      <c r="AI41" s="6">
        <v>3</v>
      </c>
      <c r="AJ41" s="22"/>
      <c r="AK41" s="23"/>
      <c r="AL41" s="23"/>
      <c r="AM41" s="24"/>
    </row>
    <row r="42" spans="2:39" ht="12.75">
      <c r="B42" s="33"/>
      <c r="C42" s="35"/>
      <c r="D42" s="32"/>
      <c r="E42" s="32" t="s">
        <v>28</v>
      </c>
      <c r="F42" s="30">
        <v>3695</v>
      </c>
      <c r="G42" s="30">
        <v>3134</v>
      </c>
      <c r="H42" s="31"/>
      <c r="I42" s="30">
        <v>1611</v>
      </c>
      <c r="J42" s="31"/>
      <c r="K42" s="25">
        <v>1613</v>
      </c>
      <c r="L42" s="26"/>
      <c r="M42" s="62">
        <v>1790</v>
      </c>
      <c r="N42" s="48"/>
      <c r="O42" s="56"/>
      <c r="P42" s="56">
        <v>1092</v>
      </c>
      <c r="Q42" s="48"/>
      <c r="R42" s="56"/>
      <c r="S42" s="56">
        <v>1343</v>
      </c>
      <c r="T42" s="68"/>
      <c r="U42" s="68">
        <v>1343</v>
      </c>
      <c r="V42" s="68"/>
      <c r="W42" s="107">
        <v>1343</v>
      </c>
      <c r="X42" s="107"/>
      <c r="Y42" s="84">
        <f>SUM(S42/AF41)</f>
        <v>111.91666666666667</v>
      </c>
      <c r="Z42" s="83"/>
      <c r="AA42" s="98">
        <f>SUM(U42/AF41)</f>
        <v>111.91666666666667</v>
      </c>
      <c r="AB42" s="99"/>
      <c r="AC42" s="98">
        <f>SUM(W42/AF41)</f>
        <v>111.91666666666667</v>
      </c>
      <c r="AD42" s="99"/>
      <c r="AE42" s="15"/>
      <c r="AF42" s="15"/>
      <c r="AG42" s="15"/>
      <c r="AH42" s="15"/>
      <c r="AI42" s="15"/>
      <c r="AJ42" s="27"/>
      <c r="AK42" s="28"/>
      <c r="AL42" s="28"/>
      <c r="AM42" s="29"/>
    </row>
    <row r="43" spans="1:39" ht="12.75">
      <c r="A43">
        <v>19</v>
      </c>
      <c r="B43" s="22" t="s">
        <v>98</v>
      </c>
      <c r="C43" s="24"/>
      <c r="D43" s="6">
        <v>9490302</v>
      </c>
      <c r="E43" s="6" t="s">
        <v>29</v>
      </c>
      <c r="F43" s="20">
        <v>1683</v>
      </c>
      <c r="G43" s="20">
        <v>1542</v>
      </c>
      <c r="H43" s="21">
        <v>606.88</v>
      </c>
      <c r="I43" s="20">
        <v>1499</v>
      </c>
      <c r="J43" s="21">
        <v>569.12</v>
      </c>
      <c r="K43" s="20">
        <v>1636</v>
      </c>
      <c r="L43" s="21">
        <v>657.33</v>
      </c>
      <c r="M43" s="61">
        <v>1723</v>
      </c>
      <c r="N43" s="47">
        <v>784.89</v>
      </c>
      <c r="O43" s="55">
        <v>365</v>
      </c>
      <c r="P43" s="55">
        <v>1702</v>
      </c>
      <c r="Q43" s="47">
        <v>767.02</v>
      </c>
      <c r="R43" s="55">
        <v>365</v>
      </c>
      <c r="S43" s="55">
        <v>1679</v>
      </c>
      <c r="T43" s="67">
        <v>780.19</v>
      </c>
      <c r="U43" s="67">
        <v>1934</v>
      </c>
      <c r="V43" s="67">
        <v>898.56</v>
      </c>
      <c r="W43" s="106">
        <v>3234</v>
      </c>
      <c r="X43" s="106">
        <v>1421.7</v>
      </c>
      <c r="Y43" s="83">
        <f>SUM(S43/AF43)</f>
        <v>239.85714285714286</v>
      </c>
      <c r="Z43" s="83">
        <f>SUM(T43/AF43)</f>
        <v>111.4557142857143</v>
      </c>
      <c r="AA43" s="98">
        <f>SUM(U43/AF43)</f>
        <v>276.2857142857143</v>
      </c>
      <c r="AB43" s="99">
        <f>SUM(V43/AF43)</f>
        <v>128.3657142857143</v>
      </c>
      <c r="AC43" s="98">
        <f>SUM(W43/AF43)</f>
        <v>462</v>
      </c>
      <c r="AD43" s="99">
        <f>SUM(X43/AF43)</f>
        <v>203.1</v>
      </c>
      <c r="AE43" s="6" t="s">
        <v>52</v>
      </c>
      <c r="AF43" s="6">
        <v>7</v>
      </c>
      <c r="AG43" s="6"/>
      <c r="AH43" s="6"/>
      <c r="AI43" s="6">
        <v>0</v>
      </c>
      <c r="AJ43" s="22" t="s">
        <v>140</v>
      </c>
      <c r="AK43" s="23"/>
      <c r="AL43" s="23"/>
      <c r="AM43" s="24"/>
    </row>
    <row r="44" spans="2:39" ht="12.75">
      <c r="B44" s="27"/>
      <c r="C44" s="29"/>
      <c r="D44" s="73">
        <v>95200001</v>
      </c>
      <c r="E44" s="15" t="s">
        <v>28</v>
      </c>
      <c r="F44" s="25">
        <v>1537</v>
      </c>
      <c r="G44" s="25">
        <v>1442</v>
      </c>
      <c r="H44" s="26"/>
      <c r="I44" s="25">
        <v>1355</v>
      </c>
      <c r="J44" s="26"/>
      <c r="K44" s="25">
        <v>1438</v>
      </c>
      <c r="L44" s="26"/>
      <c r="M44" s="62">
        <v>1512</v>
      </c>
      <c r="N44" s="48"/>
      <c r="O44" s="56"/>
      <c r="P44" s="56">
        <v>1423</v>
      </c>
      <c r="Q44" s="48"/>
      <c r="R44" s="56"/>
      <c r="S44" s="56">
        <v>1460</v>
      </c>
      <c r="T44" s="68"/>
      <c r="U44" s="68">
        <v>1718</v>
      </c>
      <c r="V44" s="68"/>
      <c r="W44" s="107">
        <v>2887</v>
      </c>
      <c r="X44" s="107"/>
      <c r="Y44" s="84">
        <f>SUM(S44/AF43)</f>
        <v>208.57142857142858</v>
      </c>
      <c r="Z44" s="83"/>
      <c r="AA44" s="98">
        <f>SUM(U44/AF43)</f>
        <v>245.42857142857142</v>
      </c>
      <c r="AB44" s="99"/>
      <c r="AC44" s="98">
        <f>SUM(W44/AF43)</f>
        <v>412.42857142857144</v>
      </c>
      <c r="AD44" s="99"/>
      <c r="AE44" s="15"/>
      <c r="AF44" s="15"/>
      <c r="AG44" s="15"/>
      <c r="AH44" s="15"/>
      <c r="AI44" s="15"/>
      <c r="AJ44" s="27" t="s">
        <v>2</v>
      </c>
      <c r="AK44" s="28"/>
      <c r="AL44" s="28"/>
      <c r="AM44" s="29"/>
    </row>
    <row r="45" spans="1:39" ht="12.75">
      <c r="A45">
        <v>20</v>
      </c>
      <c r="B45" s="33" t="s">
        <v>14</v>
      </c>
      <c r="C45" s="35"/>
      <c r="D45" s="32">
        <v>9490377</v>
      </c>
      <c r="E45" s="32" t="s">
        <v>29</v>
      </c>
      <c r="F45" s="30">
        <v>17755</v>
      </c>
      <c r="G45" s="30">
        <v>16346</v>
      </c>
      <c r="H45" s="31">
        <v>3528.27</v>
      </c>
      <c r="I45" s="30">
        <v>12811</v>
      </c>
      <c r="J45" s="31">
        <v>3100.89</v>
      </c>
      <c r="K45" s="20">
        <v>9126</v>
      </c>
      <c r="L45" s="21">
        <v>2553.65</v>
      </c>
      <c r="M45" s="61">
        <v>10079</v>
      </c>
      <c r="N45" s="47">
        <v>3330.77</v>
      </c>
      <c r="O45" s="55">
        <v>365</v>
      </c>
      <c r="P45" s="55">
        <v>8377</v>
      </c>
      <c r="Q45" s="47">
        <v>2778.22</v>
      </c>
      <c r="R45" s="55">
        <v>365</v>
      </c>
      <c r="S45" s="55">
        <v>8379</v>
      </c>
      <c r="T45" s="67">
        <v>2960.21</v>
      </c>
      <c r="U45" s="67">
        <v>8379</v>
      </c>
      <c r="V45" s="67">
        <v>3097.43</v>
      </c>
      <c r="W45" s="106">
        <v>12654</v>
      </c>
      <c r="X45" s="106">
        <v>3627.01</v>
      </c>
      <c r="Y45" s="83">
        <f>SUM(S45/AF45)</f>
        <v>128.90769230769232</v>
      </c>
      <c r="Z45" s="85">
        <f>SUM(T45/AF45)</f>
        <v>45.54169230769231</v>
      </c>
      <c r="AA45" s="98">
        <f>SUM(U45/AF45)</f>
        <v>128.90769230769232</v>
      </c>
      <c r="AB45" s="99">
        <f>SUM(V45/AF45)</f>
        <v>47.65276923076923</v>
      </c>
      <c r="AC45" s="98">
        <f aca="true" t="shared" si="0" ref="AC45:AC98">SUM(W45/AF45)</f>
        <v>194.6769230769231</v>
      </c>
      <c r="AD45" s="99">
        <f>SUM(X45/AF45)</f>
        <v>55.80015384615385</v>
      </c>
      <c r="AE45" s="6" t="s">
        <v>52</v>
      </c>
      <c r="AF45" s="6">
        <v>65</v>
      </c>
      <c r="AG45" s="6"/>
      <c r="AH45" s="6"/>
      <c r="AI45" s="6">
        <v>0</v>
      </c>
      <c r="AJ45" s="22" t="s">
        <v>91</v>
      </c>
      <c r="AK45" s="23"/>
      <c r="AL45" s="23"/>
      <c r="AM45" s="24"/>
    </row>
    <row r="46" spans="2:39" ht="12.75">
      <c r="B46" s="33"/>
      <c r="C46" s="35"/>
      <c r="D46" s="32"/>
      <c r="E46" s="32" t="s">
        <v>28</v>
      </c>
      <c r="F46" s="30">
        <v>6636</v>
      </c>
      <c r="G46" s="30">
        <v>6148</v>
      </c>
      <c r="H46" s="31"/>
      <c r="I46" s="30">
        <v>9196</v>
      </c>
      <c r="J46" s="31"/>
      <c r="K46" s="30">
        <v>7410</v>
      </c>
      <c r="L46" s="31"/>
      <c r="M46" s="64">
        <v>7848</v>
      </c>
      <c r="N46" s="49"/>
      <c r="O46" s="57"/>
      <c r="P46" s="57">
        <v>6338</v>
      </c>
      <c r="Q46" s="49"/>
      <c r="R46" s="57"/>
      <c r="S46" s="57">
        <v>7421</v>
      </c>
      <c r="T46" s="69"/>
      <c r="U46" s="69">
        <v>7421</v>
      </c>
      <c r="V46" s="69"/>
      <c r="W46" s="107">
        <v>2395</v>
      </c>
      <c r="X46" s="107"/>
      <c r="Y46" s="84">
        <f>SUM(S46/AF45)</f>
        <v>114.16923076923077</v>
      </c>
      <c r="Z46" s="84"/>
      <c r="AA46" s="98">
        <f>SUM(U46/AF45)</f>
        <v>114.16923076923077</v>
      </c>
      <c r="AB46" s="99"/>
      <c r="AC46" s="98">
        <f aca="true" t="shared" si="1" ref="AC46:AC99">SUM(W46/AF45)</f>
        <v>36.84615384615385</v>
      </c>
      <c r="AD46" s="99"/>
      <c r="AE46" s="32"/>
      <c r="AF46" s="32"/>
      <c r="AG46" s="32"/>
      <c r="AH46" s="32"/>
      <c r="AI46" s="32"/>
      <c r="AJ46" s="33" t="s">
        <v>92</v>
      </c>
      <c r="AK46" s="34"/>
      <c r="AL46" s="34"/>
      <c r="AM46" s="35"/>
    </row>
    <row r="47" spans="2:39" ht="12.75">
      <c r="B47" s="33"/>
      <c r="C47" s="35"/>
      <c r="D47" s="32"/>
      <c r="E47" s="32"/>
      <c r="F47" s="30"/>
      <c r="G47" s="30"/>
      <c r="H47" s="31"/>
      <c r="I47" s="30"/>
      <c r="J47" s="31"/>
      <c r="K47" s="25"/>
      <c r="L47" s="26"/>
      <c r="M47" s="64"/>
      <c r="N47" s="48"/>
      <c r="O47" s="57"/>
      <c r="P47" s="56"/>
      <c r="Q47" s="48"/>
      <c r="R47" s="56"/>
      <c r="S47" s="56"/>
      <c r="T47" s="68"/>
      <c r="U47" s="68"/>
      <c r="V47" s="68"/>
      <c r="W47" s="69"/>
      <c r="X47" s="69"/>
      <c r="Y47" s="88"/>
      <c r="Z47" s="84"/>
      <c r="AA47" s="98"/>
      <c r="AB47" s="99"/>
      <c r="AC47" s="98"/>
      <c r="AD47" s="99"/>
      <c r="AE47" s="15"/>
      <c r="AF47" s="15"/>
      <c r="AG47" s="15"/>
      <c r="AH47" s="15"/>
      <c r="AI47" s="15"/>
      <c r="AJ47" s="27" t="s">
        <v>88</v>
      </c>
      <c r="AK47" s="28"/>
      <c r="AL47" s="28"/>
      <c r="AM47" s="29"/>
    </row>
    <row r="48" spans="1:39" ht="12.75">
      <c r="A48">
        <v>21</v>
      </c>
      <c r="B48" s="22" t="s">
        <v>15</v>
      </c>
      <c r="C48" s="24"/>
      <c r="D48" s="6">
        <v>9490382</v>
      </c>
      <c r="E48" s="6" t="s">
        <v>29</v>
      </c>
      <c r="F48" s="20">
        <v>1081</v>
      </c>
      <c r="G48" s="20">
        <v>924</v>
      </c>
      <c r="H48" s="21">
        <v>423.36</v>
      </c>
      <c r="I48" s="20">
        <v>863</v>
      </c>
      <c r="J48" s="21">
        <v>392.38</v>
      </c>
      <c r="K48" s="20">
        <v>978</v>
      </c>
      <c r="L48" s="21">
        <v>470.87</v>
      </c>
      <c r="M48" s="61">
        <v>1067</v>
      </c>
      <c r="N48" s="47">
        <v>585.33</v>
      </c>
      <c r="O48" s="55">
        <v>365</v>
      </c>
      <c r="P48" s="55">
        <v>2195</v>
      </c>
      <c r="Q48" s="47">
        <v>585.43</v>
      </c>
      <c r="R48" s="57">
        <v>365</v>
      </c>
      <c r="S48" s="57">
        <v>1791</v>
      </c>
      <c r="T48" s="69">
        <v>500.5</v>
      </c>
      <c r="U48" s="69">
        <v>2017</v>
      </c>
      <c r="V48" s="69">
        <v>564.29</v>
      </c>
      <c r="W48" s="69">
        <v>2236</v>
      </c>
      <c r="X48" s="69">
        <v>635.63</v>
      </c>
      <c r="Y48" s="85">
        <f>SUM(S48/AF48)</f>
        <v>20.586206896551722</v>
      </c>
      <c r="Z48" s="83">
        <f>SUM(T48/AF48)</f>
        <v>5.752873563218391</v>
      </c>
      <c r="AA48" s="98">
        <f>SUM(U48/AF48)</f>
        <v>23.183908045977013</v>
      </c>
      <c r="AB48" s="99">
        <f>SUM(V48/AF48)</f>
        <v>6.486091954022988</v>
      </c>
      <c r="AC48" s="98">
        <f t="shared" si="0"/>
        <v>25.701149425287355</v>
      </c>
      <c r="AD48" s="99">
        <f>SUM(X48/AF48)</f>
        <v>7.306091954022988</v>
      </c>
      <c r="AE48" s="6" t="s">
        <v>52</v>
      </c>
      <c r="AF48" s="6">
        <v>87</v>
      </c>
      <c r="AG48" s="6"/>
      <c r="AH48" s="6"/>
      <c r="AI48" s="6">
        <v>0</v>
      </c>
      <c r="AJ48" s="6" t="s">
        <v>65</v>
      </c>
      <c r="AK48" s="23"/>
      <c r="AL48" s="23"/>
      <c r="AM48" s="24"/>
    </row>
    <row r="49" spans="2:39" ht="12.75">
      <c r="B49" s="27"/>
      <c r="C49" s="29" t="s">
        <v>101</v>
      </c>
      <c r="D49" s="15">
        <v>961182272</v>
      </c>
      <c r="E49" s="15" t="s">
        <v>28</v>
      </c>
      <c r="F49" s="25">
        <v>1106</v>
      </c>
      <c r="G49" s="25">
        <v>968</v>
      </c>
      <c r="H49" s="26"/>
      <c r="I49" s="25">
        <v>969</v>
      </c>
      <c r="J49" s="26"/>
      <c r="K49" s="25">
        <v>969</v>
      </c>
      <c r="L49" s="31"/>
      <c r="M49" s="64">
        <v>1054</v>
      </c>
      <c r="N49" s="49"/>
      <c r="O49" s="57"/>
      <c r="P49" s="57"/>
      <c r="Q49" s="49"/>
      <c r="R49" s="57"/>
      <c r="S49" s="57"/>
      <c r="T49" s="69"/>
      <c r="U49" s="69"/>
      <c r="V49" s="69"/>
      <c r="W49" s="107"/>
      <c r="X49" s="107"/>
      <c r="Y49" s="84"/>
      <c r="Z49" s="83"/>
      <c r="AA49" s="98">
        <f>SUM(U49/AF48)</f>
        <v>0</v>
      </c>
      <c r="AB49" s="99"/>
      <c r="AC49" s="98">
        <f t="shared" si="1"/>
        <v>0</v>
      </c>
      <c r="AD49" s="99"/>
      <c r="AE49" s="15" t="s">
        <v>107</v>
      </c>
      <c r="AF49" s="32"/>
      <c r="AG49" s="32"/>
      <c r="AH49" s="32"/>
      <c r="AI49" s="32"/>
      <c r="AJ49" s="33"/>
      <c r="AK49" s="34"/>
      <c r="AL49" s="34"/>
      <c r="AM49" s="35"/>
    </row>
    <row r="50" spans="1:39" ht="12.75">
      <c r="A50">
        <v>22</v>
      </c>
      <c r="B50" s="33" t="s">
        <v>99</v>
      </c>
      <c r="C50" s="35"/>
      <c r="D50" s="32">
        <v>9490381</v>
      </c>
      <c r="E50" s="32" t="s">
        <v>29</v>
      </c>
      <c r="F50" s="30">
        <v>3736</v>
      </c>
      <c r="G50" s="30">
        <v>3725</v>
      </c>
      <c r="H50" s="31">
        <v>1134.55</v>
      </c>
      <c r="I50" s="30">
        <v>3498</v>
      </c>
      <c r="J50" s="31">
        <v>1060.95</v>
      </c>
      <c r="K50" s="20">
        <v>3644</v>
      </c>
      <c r="L50" s="21">
        <v>1192.14</v>
      </c>
      <c r="M50" s="61">
        <v>3833</v>
      </c>
      <c r="N50" s="47">
        <v>1469.45</v>
      </c>
      <c r="O50" s="55">
        <v>365</v>
      </c>
      <c r="P50" s="55">
        <v>3744</v>
      </c>
      <c r="Q50" s="47">
        <v>1425.22</v>
      </c>
      <c r="R50" s="55">
        <v>365</v>
      </c>
      <c r="S50" s="55">
        <v>3578</v>
      </c>
      <c r="T50" s="67">
        <v>1416.36</v>
      </c>
      <c r="U50" s="67">
        <v>3329</v>
      </c>
      <c r="V50" s="67">
        <v>1413.34</v>
      </c>
      <c r="W50" s="67">
        <v>3454</v>
      </c>
      <c r="X50" s="67">
        <v>1517.42</v>
      </c>
      <c r="Y50" s="85">
        <f>SUM(S50/AF50)</f>
        <v>198.77777777777777</v>
      </c>
      <c r="Z50" s="83">
        <f>SUM(T50/AF50)</f>
        <v>78.68666666666667</v>
      </c>
      <c r="AA50" s="98">
        <f>SUM(U50/AF50)</f>
        <v>184.94444444444446</v>
      </c>
      <c r="AB50" s="99">
        <f>SUM(V50/AF50)</f>
        <v>78.51888888888888</v>
      </c>
      <c r="AC50" s="98">
        <f t="shared" si="0"/>
        <v>191.88888888888889</v>
      </c>
      <c r="AD50" s="99">
        <f>SUM(X50/AF50)</f>
        <v>84.30111111111111</v>
      </c>
      <c r="AE50" s="6" t="s">
        <v>52</v>
      </c>
      <c r="AF50" s="6">
        <v>18</v>
      </c>
      <c r="AG50" s="6"/>
      <c r="AH50" s="6"/>
      <c r="AI50" s="6">
        <v>0</v>
      </c>
      <c r="AJ50" s="22"/>
      <c r="AK50" s="23"/>
      <c r="AL50" s="23"/>
      <c r="AM50" s="24"/>
    </row>
    <row r="51" spans="2:39" ht="12.75">
      <c r="B51" s="33"/>
      <c r="C51" s="35"/>
      <c r="D51" s="32"/>
      <c r="E51" s="32" t="s">
        <v>28</v>
      </c>
      <c r="F51" s="30">
        <v>3409</v>
      </c>
      <c r="G51" s="30">
        <v>3439</v>
      </c>
      <c r="H51" s="31"/>
      <c r="I51" s="30">
        <v>3295</v>
      </c>
      <c r="J51" s="31"/>
      <c r="K51" s="25">
        <v>3347</v>
      </c>
      <c r="L51" s="26"/>
      <c r="M51" s="62">
        <v>3509</v>
      </c>
      <c r="N51" s="48"/>
      <c r="O51" s="56"/>
      <c r="P51" s="56">
        <v>3300</v>
      </c>
      <c r="Q51" s="48"/>
      <c r="R51" s="57"/>
      <c r="S51" s="57">
        <v>3304</v>
      </c>
      <c r="T51" s="69"/>
      <c r="U51" s="69">
        <v>3304</v>
      </c>
      <c r="V51" s="69"/>
      <c r="W51" s="107">
        <v>3190</v>
      </c>
      <c r="X51" s="107"/>
      <c r="Y51" s="84">
        <f>SUM(S51/AF50)</f>
        <v>183.55555555555554</v>
      </c>
      <c r="Z51" s="83"/>
      <c r="AA51" s="98">
        <f>SUM(U51/AF50)</f>
        <v>183.55555555555554</v>
      </c>
      <c r="AB51" s="99"/>
      <c r="AC51" s="98">
        <f t="shared" si="1"/>
        <v>177.22222222222223</v>
      </c>
      <c r="AD51" s="99"/>
      <c r="AE51" s="15"/>
      <c r="AF51" s="15"/>
      <c r="AG51" s="15"/>
      <c r="AH51" s="15"/>
      <c r="AI51" s="15"/>
      <c r="AJ51" s="27"/>
      <c r="AK51" s="28"/>
      <c r="AL51" s="28"/>
      <c r="AM51" s="29"/>
    </row>
    <row r="52" spans="1:39" ht="12.75">
      <c r="A52">
        <v>23</v>
      </c>
      <c r="B52" s="22" t="s">
        <v>16</v>
      </c>
      <c r="C52" s="24"/>
      <c r="D52" s="6">
        <v>9490475</v>
      </c>
      <c r="E52" s="6" t="s">
        <v>29</v>
      </c>
      <c r="F52" s="20">
        <v>5906</v>
      </c>
      <c r="G52" s="20">
        <v>5229</v>
      </c>
      <c r="H52" s="21">
        <v>1511.36</v>
      </c>
      <c r="I52" s="20">
        <v>5444</v>
      </c>
      <c r="J52" s="21">
        <v>1539.57</v>
      </c>
      <c r="K52" s="20">
        <v>5237</v>
      </c>
      <c r="L52" s="21">
        <v>1634.46</v>
      </c>
      <c r="M52" s="61">
        <v>4401</v>
      </c>
      <c r="N52" s="47">
        <v>1647.19</v>
      </c>
      <c r="O52" s="55">
        <v>365</v>
      </c>
      <c r="P52" s="55">
        <v>3859</v>
      </c>
      <c r="Q52" s="47">
        <v>1470.6</v>
      </c>
      <c r="R52" s="55">
        <v>365</v>
      </c>
      <c r="S52" s="55">
        <v>3765</v>
      </c>
      <c r="T52" s="67">
        <v>1478.1</v>
      </c>
      <c r="U52" s="67">
        <v>3342</v>
      </c>
      <c r="V52" s="67">
        <v>1415.67</v>
      </c>
      <c r="W52" s="67">
        <v>3427</v>
      </c>
      <c r="X52" s="67">
        <v>1517.19</v>
      </c>
      <c r="Y52" s="85">
        <f>SUM(S52/AF52)</f>
        <v>156.875</v>
      </c>
      <c r="Z52" s="83">
        <f>SUM(T52/AF52)</f>
        <v>61.5875</v>
      </c>
      <c r="AA52" s="98">
        <f>SUM(U52/AF52)</f>
        <v>139.25</v>
      </c>
      <c r="AB52" s="99">
        <f>SUM(V52/AF52)</f>
        <v>58.986250000000005</v>
      </c>
      <c r="AC52" s="98">
        <f t="shared" si="0"/>
        <v>142.79166666666666</v>
      </c>
      <c r="AD52" s="99">
        <f>SUM(X52/AF52)</f>
        <v>63.21625</v>
      </c>
      <c r="AE52" s="6" t="s">
        <v>52</v>
      </c>
      <c r="AF52" s="6">
        <v>24</v>
      </c>
      <c r="AG52" s="6"/>
      <c r="AH52" s="6"/>
      <c r="AI52" s="6">
        <v>11</v>
      </c>
      <c r="AJ52" s="22"/>
      <c r="AK52" s="23"/>
      <c r="AL52" s="23"/>
      <c r="AM52" s="24"/>
    </row>
    <row r="53" spans="2:39" ht="12.75">
      <c r="B53" s="27"/>
      <c r="C53" s="29"/>
      <c r="D53" s="15"/>
      <c r="E53" s="15" t="s">
        <v>28</v>
      </c>
      <c r="F53" s="25">
        <v>5501</v>
      </c>
      <c r="G53" s="25">
        <v>4993</v>
      </c>
      <c r="H53" s="26"/>
      <c r="I53" s="25">
        <v>5190</v>
      </c>
      <c r="J53" s="26"/>
      <c r="K53" s="25">
        <v>5072</v>
      </c>
      <c r="L53" s="26"/>
      <c r="M53" s="62">
        <v>3974</v>
      </c>
      <c r="N53" s="48"/>
      <c r="O53" s="56"/>
      <c r="P53" s="56">
        <v>3478</v>
      </c>
      <c r="Q53" s="48"/>
      <c r="R53" s="57"/>
      <c r="S53" s="57">
        <v>3478</v>
      </c>
      <c r="T53" s="69"/>
      <c r="U53" s="69">
        <v>3253</v>
      </c>
      <c r="V53" s="69"/>
      <c r="W53" s="69">
        <v>3235</v>
      </c>
      <c r="X53" s="69"/>
      <c r="Y53" s="88">
        <f>SUM(S53/AF52)</f>
        <v>144.91666666666666</v>
      </c>
      <c r="Z53" s="83"/>
      <c r="AA53" s="98">
        <f>SUM(U53/AF52)</f>
        <v>135.54166666666666</v>
      </c>
      <c r="AB53" s="99"/>
      <c r="AC53" s="98">
        <f t="shared" si="1"/>
        <v>134.79166666666666</v>
      </c>
      <c r="AD53" s="99"/>
      <c r="AE53" s="15"/>
      <c r="AF53" s="15"/>
      <c r="AG53" s="15"/>
      <c r="AH53" s="15"/>
      <c r="AI53" s="15"/>
      <c r="AJ53" s="27"/>
      <c r="AK53" s="28"/>
      <c r="AL53" s="28"/>
      <c r="AM53" s="29"/>
    </row>
    <row r="54" spans="1:39" ht="12.75">
      <c r="A54">
        <v>24</v>
      </c>
      <c r="B54" s="33" t="s">
        <v>17</v>
      </c>
      <c r="C54" s="35"/>
      <c r="D54" s="32">
        <v>9490476</v>
      </c>
      <c r="E54" s="32" t="s">
        <v>29</v>
      </c>
      <c r="F54" s="30">
        <v>26154</v>
      </c>
      <c r="G54" s="30">
        <v>22651</v>
      </c>
      <c r="H54" s="31">
        <v>5995.09</v>
      </c>
      <c r="I54" s="30">
        <v>21364</v>
      </c>
      <c r="J54" s="31">
        <v>5709.4</v>
      </c>
      <c r="K54" s="20">
        <v>26085</v>
      </c>
      <c r="L54" s="21">
        <v>7118.2</v>
      </c>
      <c r="M54" s="61">
        <v>26283</v>
      </c>
      <c r="N54" s="47">
        <v>8902.69</v>
      </c>
      <c r="O54" s="55">
        <v>365</v>
      </c>
      <c r="P54" s="55">
        <v>25650</v>
      </c>
      <c r="Q54" s="47">
        <v>8436.61</v>
      </c>
      <c r="R54" s="55">
        <v>365</v>
      </c>
      <c r="S54" s="55">
        <v>24630</v>
      </c>
      <c r="T54" s="67">
        <v>8357</v>
      </c>
      <c r="U54" s="67">
        <v>22334</v>
      </c>
      <c r="V54" s="67">
        <v>8156</v>
      </c>
      <c r="W54" s="67">
        <v>23648</v>
      </c>
      <c r="X54" s="67">
        <v>9054.98</v>
      </c>
      <c r="Y54" s="85">
        <f>SUM(S54/AF54)</f>
        <v>186.5909090909091</v>
      </c>
      <c r="Z54" s="83">
        <f>SUM(T54/AF54)</f>
        <v>63.31060606060606</v>
      </c>
      <c r="AA54" s="98">
        <f>SUM(U54/AF54)</f>
        <v>169.1969696969697</v>
      </c>
      <c r="AB54" s="99">
        <f>SUM(V54/AF54)</f>
        <v>61.78787878787879</v>
      </c>
      <c r="AC54" s="98">
        <f t="shared" si="0"/>
        <v>179.15151515151516</v>
      </c>
      <c r="AD54" s="99">
        <f>SUM(X54/AF54)</f>
        <v>68.59833333333333</v>
      </c>
      <c r="AE54" s="6" t="s">
        <v>52</v>
      </c>
      <c r="AF54" s="6">
        <v>132</v>
      </c>
      <c r="AG54" s="6"/>
      <c r="AH54" s="6"/>
      <c r="AI54" s="6">
        <v>19</v>
      </c>
      <c r="AJ54" s="22"/>
      <c r="AK54" s="23"/>
      <c r="AL54" s="23"/>
      <c r="AM54" s="24"/>
    </row>
    <row r="55" spans="2:39" ht="12.75">
      <c r="B55" s="33"/>
      <c r="C55" s="35"/>
      <c r="D55" s="32"/>
      <c r="E55" s="32" t="s">
        <v>28</v>
      </c>
      <c r="F55" s="30">
        <v>27033</v>
      </c>
      <c r="G55" s="30">
        <v>24562</v>
      </c>
      <c r="H55" s="31"/>
      <c r="I55" s="30">
        <v>23854</v>
      </c>
      <c r="J55" s="31"/>
      <c r="K55" s="25">
        <v>24089</v>
      </c>
      <c r="L55" s="26"/>
      <c r="M55" s="62">
        <v>25000</v>
      </c>
      <c r="N55" s="48"/>
      <c r="O55" s="56"/>
      <c r="P55" s="56">
        <v>23004</v>
      </c>
      <c r="Q55" s="48"/>
      <c r="R55" s="57"/>
      <c r="S55" s="57">
        <v>22801</v>
      </c>
      <c r="T55" s="69"/>
      <c r="U55" s="69">
        <v>22110</v>
      </c>
      <c r="V55" s="69"/>
      <c r="W55" s="107">
        <v>22246</v>
      </c>
      <c r="X55" s="107"/>
      <c r="Y55" s="84">
        <f>SUM(S55/AF54)</f>
        <v>172.7348484848485</v>
      </c>
      <c r="Z55" s="83"/>
      <c r="AA55" s="98">
        <f>SUM(U55/AF54)</f>
        <v>167.5</v>
      </c>
      <c r="AB55" s="99"/>
      <c r="AC55" s="98">
        <f t="shared" si="1"/>
        <v>168.53030303030303</v>
      </c>
      <c r="AD55" s="99"/>
      <c r="AE55" s="15"/>
      <c r="AF55" s="15"/>
      <c r="AG55" s="15"/>
      <c r="AH55" s="15"/>
      <c r="AI55" s="15"/>
      <c r="AJ55" s="27"/>
      <c r="AK55" s="28"/>
      <c r="AL55" s="28"/>
      <c r="AM55" s="29"/>
    </row>
    <row r="56" spans="1:39" ht="12.75">
      <c r="A56">
        <v>25</v>
      </c>
      <c r="B56" s="22" t="s">
        <v>18</v>
      </c>
      <c r="C56" s="24"/>
      <c r="D56" s="6">
        <v>9490383</v>
      </c>
      <c r="E56" s="6" t="s">
        <v>29</v>
      </c>
      <c r="F56" s="20">
        <v>8087</v>
      </c>
      <c r="G56" s="20">
        <v>3695</v>
      </c>
      <c r="H56" s="21">
        <v>1138.32</v>
      </c>
      <c r="I56" s="20">
        <v>4709</v>
      </c>
      <c r="J56" s="21">
        <v>1390.2</v>
      </c>
      <c r="K56" s="20">
        <v>5221</v>
      </c>
      <c r="L56" s="21">
        <v>1650.65</v>
      </c>
      <c r="M56" s="61">
        <v>5617</v>
      </c>
      <c r="N56" s="47">
        <v>2081.29</v>
      </c>
      <c r="O56" s="55">
        <v>365</v>
      </c>
      <c r="P56" s="55">
        <v>5404</v>
      </c>
      <c r="Q56" s="47">
        <v>1986.77</v>
      </c>
      <c r="R56" s="55">
        <v>365</v>
      </c>
      <c r="S56" s="55">
        <v>5049</v>
      </c>
      <c r="T56" s="67">
        <v>1922.73</v>
      </c>
      <c r="U56" s="67">
        <v>4900</v>
      </c>
      <c r="V56" s="67">
        <v>1994.96</v>
      </c>
      <c r="W56" s="67">
        <v>4914</v>
      </c>
      <c r="X56" s="67">
        <v>2103.09</v>
      </c>
      <c r="Y56" s="85">
        <f>SUM(S56/AF56)</f>
        <v>180.32142857142858</v>
      </c>
      <c r="Z56" s="83">
        <f>SUM(T56/AF56)</f>
        <v>68.66892857142857</v>
      </c>
      <c r="AA56" s="98">
        <f>SUM(U56/AF56)</f>
        <v>175</v>
      </c>
      <c r="AB56" s="99">
        <f>SUM(V56/AF56)</f>
        <v>71.24857142857142</v>
      </c>
      <c r="AC56" s="98">
        <f t="shared" si="0"/>
        <v>175.5</v>
      </c>
      <c r="AD56" s="99">
        <f>SUM(X56/AF56)</f>
        <v>75.11035714285715</v>
      </c>
      <c r="AE56" s="6" t="s">
        <v>52</v>
      </c>
      <c r="AF56" s="6">
        <v>28</v>
      </c>
      <c r="AG56" s="6"/>
      <c r="AH56" s="6"/>
      <c r="AI56" s="6">
        <v>0</v>
      </c>
      <c r="AJ56" s="22"/>
      <c r="AK56" s="23"/>
      <c r="AL56" s="23"/>
      <c r="AM56" s="24"/>
    </row>
    <row r="57" spans="2:39" ht="12.75">
      <c r="B57" s="27"/>
      <c r="C57" s="29"/>
      <c r="D57" s="71">
        <v>783020008</v>
      </c>
      <c r="E57" s="15" t="s">
        <v>28</v>
      </c>
      <c r="F57" s="25">
        <v>2971</v>
      </c>
      <c r="G57" s="25">
        <v>3552</v>
      </c>
      <c r="H57" s="26"/>
      <c r="I57" s="25">
        <v>4871</v>
      </c>
      <c r="J57" s="26"/>
      <c r="K57" s="25">
        <v>5295</v>
      </c>
      <c r="L57" s="26"/>
      <c r="M57" s="62">
        <v>5458</v>
      </c>
      <c r="N57" s="48"/>
      <c r="O57" s="56"/>
      <c r="P57" s="56">
        <v>5073</v>
      </c>
      <c r="Q57" s="48"/>
      <c r="R57" s="57"/>
      <c r="S57" s="57">
        <v>4847</v>
      </c>
      <c r="T57" s="69"/>
      <c r="U57" s="69">
        <v>5007</v>
      </c>
      <c r="V57" s="69"/>
      <c r="W57" s="107">
        <v>5859</v>
      </c>
      <c r="X57" s="107"/>
      <c r="Y57" s="84">
        <f>SUM(S57/AF56)</f>
        <v>173.10714285714286</v>
      </c>
      <c r="Z57" s="83"/>
      <c r="AA57" s="98">
        <f>SUM(U57/AF56)</f>
        <v>178.82142857142858</v>
      </c>
      <c r="AB57" s="99"/>
      <c r="AC57" s="98">
        <f t="shared" si="1"/>
        <v>209.25</v>
      </c>
      <c r="AD57" s="99"/>
      <c r="AE57" s="15"/>
      <c r="AF57" s="15"/>
      <c r="AG57" s="15"/>
      <c r="AH57" s="15"/>
      <c r="AI57" s="15"/>
      <c r="AJ57" s="27"/>
      <c r="AK57" s="28"/>
      <c r="AL57" s="28"/>
      <c r="AM57" s="29"/>
    </row>
    <row r="58" spans="1:39" ht="12.75">
      <c r="A58">
        <v>26</v>
      </c>
      <c r="B58" s="33" t="s">
        <v>19</v>
      </c>
      <c r="C58" s="35"/>
      <c r="D58" s="32">
        <v>9590215</v>
      </c>
      <c r="E58" s="32" t="s">
        <v>29</v>
      </c>
      <c r="F58" s="30">
        <v>22840</v>
      </c>
      <c r="G58" s="30">
        <v>18357</v>
      </c>
      <c r="H58" s="31">
        <v>4929.02</v>
      </c>
      <c r="I58" s="30">
        <v>17667</v>
      </c>
      <c r="J58" s="31">
        <v>4708.65</v>
      </c>
      <c r="K58" s="20">
        <v>20691</v>
      </c>
      <c r="L58" s="21">
        <v>5484.55</v>
      </c>
      <c r="M58" s="61">
        <v>20087</v>
      </c>
      <c r="N58" s="47">
        <v>6538.93</v>
      </c>
      <c r="O58" s="55">
        <v>365</v>
      </c>
      <c r="P58" s="55">
        <v>20967</v>
      </c>
      <c r="Q58" s="47">
        <v>6816.5</v>
      </c>
      <c r="R58" s="55">
        <v>365</v>
      </c>
      <c r="S58" s="55">
        <v>21480</v>
      </c>
      <c r="T58" s="67">
        <v>7317.57</v>
      </c>
      <c r="U58" s="67">
        <v>21480</v>
      </c>
      <c r="V58" s="67">
        <v>7676.77</v>
      </c>
      <c r="W58" s="67">
        <v>18496</v>
      </c>
      <c r="X58" s="67">
        <v>7259.08</v>
      </c>
      <c r="Y58" s="85">
        <f>SUM(S58/AF58)</f>
        <v>197.06422018348624</v>
      </c>
      <c r="Z58" s="83">
        <f>SUM(T58/AF58)</f>
        <v>67.13366972477064</v>
      </c>
      <c r="AA58" s="98">
        <f>SUM(U58/AF58)</f>
        <v>197.06422018348624</v>
      </c>
      <c r="AB58" s="99">
        <f>SUM(V58/AF58)</f>
        <v>70.42908256880735</v>
      </c>
      <c r="AC58" s="98">
        <f t="shared" si="0"/>
        <v>169.6880733944954</v>
      </c>
      <c r="AD58" s="99">
        <f>SUM(X58/AF58)</f>
        <v>66.59706422018348</v>
      </c>
      <c r="AE58" s="6" t="s">
        <v>52</v>
      </c>
      <c r="AF58" s="6">
        <v>109</v>
      </c>
      <c r="AG58" s="6"/>
      <c r="AH58" s="6"/>
      <c r="AI58" s="6">
        <v>15</v>
      </c>
      <c r="AJ58" s="22"/>
      <c r="AK58" s="23"/>
      <c r="AL58" s="23"/>
      <c r="AM58" s="24"/>
    </row>
    <row r="59" spans="2:39" ht="12.75">
      <c r="B59" s="33"/>
      <c r="C59" s="35"/>
      <c r="D59" s="32"/>
      <c r="E59" s="32" t="s">
        <v>28</v>
      </c>
      <c r="F59" s="30">
        <v>23285</v>
      </c>
      <c r="G59" s="30">
        <v>20277</v>
      </c>
      <c r="H59" s="31"/>
      <c r="I59" s="30">
        <v>19112</v>
      </c>
      <c r="J59" s="31"/>
      <c r="K59" s="25">
        <v>16664</v>
      </c>
      <c r="L59" s="26"/>
      <c r="M59" s="62">
        <v>17022</v>
      </c>
      <c r="N59" s="48"/>
      <c r="O59" s="56"/>
      <c r="P59" s="56">
        <v>17737</v>
      </c>
      <c r="Q59" s="48"/>
      <c r="R59" s="57"/>
      <c r="S59" s="57">
        <v>19876</v>
      </c>
      <c r="T59" s="69"/>
      <c r="U59" s="69">
        <v>19876</v>
      </c>
      <c r="V59" s="69"/>
      <c r="W59" s="107">
        <v>18294</v>
      </c>
      <c r="X59" s="107"/>
      <c r="Y59" s="84">
        <f>SUM(S59/AF58)</f>
        <v>182.348623853211</v>
      </c>
      <c r="Z59" s="83"/>
      <c r="AA59" s="98">
        <f>SUM(U59/AF58)</f>
        <v>182.348623853211</v>
      </c>
      <c r="AB59" s="99"/>
      <c r="AC59" s="98">
        <f t="shared" si="1"/>
        <v>167.8348623853211</v>
      </c>
      <c r="AD59" s="99"/>
      <c r="AE59" s="15"/>
      <c r="AF59" s="15"/>
      <c r="AG59" s="15"/>
      <c r="AH59" s="15"/>
      <c r="AI59" s="15"/>
      <c r="AJ59" s="27"/>
      <c r="AK59" s="28"/>
      <c r="AL59" s="28"/>
      <c r="AM59" s="29"/>
    </row>
    <row r="60" spans="1:39" ht="12.75">
      <c r="A60">
        <v>27</v>
      </c>
      <c r="B60" s="22" t="s">
        <v>20</v>
      </c>
      <c r="C60" s="24"/>
      <c r="D60" s="6">
        <v>445020001</v>
      </c>
      <c r="E60" s="6" t="s">
        <v>29</v>
      </c>
      <c r="F60" s="20">
        <v>1849</v>
      </c>
      <c r="G60" s="20">
        <v>2182</v>
      </c>
      <c r="H60" s="21">
        <v>848.33</v>
      </c>
      <c r="I60" s="20">
        <v>4485</v>
      </c>
      <c r="J60" s="21">
        <v>1426.32</v>
      </c>
      <c r="K60" s="20">
        <v>6336</v>
      </c>
      <c r="L60" s="21">
        <v>1896.99</v>
      </c>
      <c r="M60" s="61">
        <v>6685</v>
      </c>
      <c r="N60" s="47">
        <v>2386.14</v>
      </c>
      <c r="O60" s="55">
        <v>365</v>
      </c>
      <c r="P60" s="55">
        <v>7449</v>
      </c>
      <c r="Q60" s="47">
        <v>2350.19</v>
      </c>
      <c r="R60" s="55">
        <v>365</v>
      </c>
      <c r="S60" s="55">
        <v>6222</v>
      </c>
      <c r="T60" s="67">
        <v>2277.31</v>
      </c>
      <c r="U60" s="67">
        <v>5585</v>
      </c>
      <c r="V60" s="67">
        <v>2197.87</v>
      </c>
      <c r="W60" s="67">
        <v>5906</v>
      </c>
      <c r="X60" s="67">
        <v>2404.57</v>
      </c>
      <c r="Y60" s="85">
        <f>SUM(S60/AF60)</f>
        <v>200.70967741935485</v>
      </c>
      <c r="Z60" s="83">
        <f>SUM(T60/AF60)</f>
        <v>73.4616129032258</v>
      </c>
      <c r="AA60" s="98">
        <f>SUM(U60/AF60)</f>
        <v>180.16129032258064</v>
      </c>
      <c r="AB60" s="99">
        <f>SUM(V60/AF60)</f>
        <v>70.89903225806451</v>
      </c>
      <c r="AC60" s="98">
        <f t="shared" si="0"/>
        <v>190.51612903225808</v>
      </c>
      <c r="AD60" s="99">
        <f>SUM(X60/AF60)</f>
        <v>77.5667741935484</v>
      </c>
      <c r="AE60" s="6" t="s">
        <v>52</v>
      </c>
      <c r="AF60" s="6">
        <v>31</v>
      </c>
      <c r="AG60" s="6"/>
      <c r="AH60" s="6"/>
      <c r="AI60" s="6">
        <v>0</v>
      </c>
      <c r="AJ60" s="22"/>
      <c r="AK60" s="23"/>
      <c r="AL60" s="23"/>
      <c r="AM60" s="24"/>
    </row>
    <row r="61" spans="2:39" ht="12.75">
      <c r="B61" s="27"/>
      <c r="C61" s="29"/>
      <c r="D61" s="15"/>
      <c r="E61" s="15" t="s">
        <v>28</v>
      </c>
      <c r="F61" s="25">
        <v>2767</v>
      </c>
      <c r="G61" s="25">
        <v>3189</v>
      </c>
      <c r="H61" s="26"/>
      <c r="I61" s="25">
        <v>5800</v>
      </c>
      <c r="J61" s="26"/>
      <c r="K61" s="25">
        <v>5665</v>
      </c>
      <c r="L61" s="26"/>
      <c r="M61" s="62">
        <v>6098</v>
      </c>
      <c r="N61" s="48"/>
      <c r="O61" s="56"/>
      <c r="P61" s="56">
        <v>5871</v>
      </c>
      <c r="Q61" s="48"/>
      <c r="R61" s="57"/>
      <c r="S61" s="57">
        <v>5662</v>
      </c>
      <c r="T61" s="69"/>
      <c r="U61" s="69">
        <v>5371</v>
      </c>
      <c r="V61" s="69"/>
      <c r="W61" s="107">
        <v>5303</v>
      </c>
      <c r="X61" s="107"/>
      <c r="Y61" s="84">
        <f>SUM(S61/AF60)</f>
        <v>182.6451612903226</v>
      </c>
      <c r="Z61" s="83"/>
      <c r="AA61" s="98">
        <f>SUM(U61/AF60)</f>
        <v>173.25806451612902</v>
      </c>
      <c r="AB61" s="99"/>
      <c r="AC61" s="98">
        <f t="shared" si="1"/>
        <v>171.06451612903226</v>
      </c>
      <c r="AD61" s="99"/>
      <c r="AE61" s="15"/>
      <c r="AF61" s="15"/>
      <c r="AG61" s="15"/>
      <c r="AH61" s="15"/>
      <c r="AI61" s="15"/>
      <c r="AJ61" s="27"/>
      <c r="AK61" s="28"/>
      <c r="AL61" s="28"/>
      <c r="AM61" s="29"/>
    </row>
    <row r="62" spans="1:39" ht="12.75">
      <c r="A62">
        <v>28</v>
      </c>
      <c r="B62" s="33" t="s">
        <v>21</v>
      </c>
      <c r="C62" s="35"/>
      <c r="D62" s="32">
        <v>9590267</v>
      </c>
      <c r="E62" s="32" t="s">
        <v>29</v>
      </c>
      <c r="F62" s="30">
        <v>28820</v>
      </c>
      <c r="G62" s="30">
        <v>21950</v>
      </c>
      <c r="H62" s="31">
        <v>5691.07</v>
      </c>
      <c r="I62" s="30">
        <v>21208</v>
      </c>
      <c r="J62" s="31">
        <v>5548.7</v>
      </c>
      <c r="K62" s="20">
        <v>23586</v>
      </c>
      <c r="L62" s="21">
        <v>6624.12</v>
      </c>
      <c r="M62" s="61">
        <v>24345</v>
      </c>
      <c r="N62" s="47">
        <v>8362.82</v>
      </c>
      <c r="O62" s="55">
        <v>365</v>
      </c>
      <c r="P62" s="55">
        <v>24382</v>
      </c>
      <c r="Q62" s="47">
        <v>8207.63</v>
      </c>
      <c r="R62" s="55">
        <v>365</v>
      </c>
      <c r="S62" s="55">
        <v>23784</v>
      </c>
      <c r="T62" s="67">
        <v>8283.8</v>
      </c>
      <c r="U62" s="67">
        <v>19388</v>
      </c>
      <c r="V62" s="67">
        <v>7265.77</v>
      </c>
      <c r="W62" s="67">
        <v>21641</v>
      </c>
      <c r="X62" s="67">
        <v>8774.58</v>
      </c>
      <c r="Y62" s="85">
        <f>SUM(S62/AF62)</f>
        <v>206.81739130434784</v>
      </c>
      <c r="Z62" s="83">
        <f>SUM(T62/AF62)</f>
        <v>72.03304347826086</v>
      </c>
      <c r="AA62" s="98">
        <f>SUM(U62/AF62)</f>
        <v>168.59130434782608</v>
      </c>
      <c r="AB62" s="99">
        <f>SUM(V62/AF62)</f>
        <v>63.180608695652175</v>
      </c>
      <c r="AC62" s="98">
        <f t="shared" si="0"/>
        <v>188.18260869565216</v>
      </c>
      <c r="AD62" s="99">
        <f>SUM(X62/AF62)</f>
        <v>76.30069565217391</v>
      </c>
      <c r="AE62" s="6" t="s">
        <v>52</v>
      </c>
      <c r="AF62" s="6">
        <v>115</v>
      </c>
      <c r="AG62" s="6"/>
      <c r="AH62" s="6"/>
      <c r="AI62" s="6">
        <v>0</v>
      </c>
      <c r="AJ62" s="22" t="s">
        <v>134</v>
      </c>
      <c r="AK62" s="23"/>
      <c r="AL62" s="23"/>
      <c r="AM62" s="24"/>
    </row>
    <row r="63" spans="2:39" ht="12.75">
      <c r="B63" s="33"/>
      <c r="C63" s="35"/>
      <c r="D63" s="32"/>
      <c r="E63" s="32" t="s">
        <v>28</v>
      </c>
      <c r="F63" s="30">
        <v>27770</v>
      </c>
      <c r="G63" s="30">
        <v>22095</v>
      </c>
      <c r="H63" s="31"/>
      <c r="I63" s="30">
        <v>22164</v>
      </c>
      <c r="J63" s="31"/>
      <c r="K63" s="25">
        <v>23713</v>
      </c>
      <c r="L63" s="26"/>
      <c r="M63" s="62">
        <v>24801</v>
      </c>
      <c r="N63" s="48"/>
      <c r="O63" s="56"/>
      <c r="P63" s="56">
        <v>23401</v>
      </c>
      <c r="Q63" s="48"/>
      <c r="R63" s="57"/>
      <c r="S63" s="57">
        <v>23755</v>
      </c>
      <c r="T63" s="69"/>
      <c r="U63" s="69">
        <v>20407</v>
      </c>
      <c r="V63" s="69"/>
      <c r="W63" s="107">
        <v>23706</v>
      </c>
      <c r="X63" s="107"/>
      <c r="Y63" s="84">
        <f>SUM(S63/AF62)</f>
        <v>206.56521739130434</v>
      </c>
      <c r="Z63" s="83"/>
      <c r="AA63" s="98">
        <f>SUM(U63/AF62)</f>
        <v>177.45217391304348</v>
      </c>
      <c r="AB63" s="99"/>
      <c r="AC63" s="98">
        <f t="shared" si="1"/>
        <v>206.1391304347826</v>
      </c>
      <c r="AD63" s="99"/>
      <c r="AE63" s="15"/>
      <c r="AF63" s="15"/>
      <c r="AG63" s="15"/>
      <c r="AH63" s="15"/>
      <c r="AI63" s="15"/>
      <c r="AJ63" s="27"/>
      <c r="AK63" s="28"/>
      <c r="AL63" s="28"/>
      <c r="AM63" s="29"/>
    </row>
    <row r="64" spans="1:39" ht="12.75">
      <c r="A64">
        <v>29</v>
      </c>
      <c r="B64" s="22" t="s">
        <v>22</v>
      </c>
      <c r="C64" s="24"/>
      <c r="D64" s="6">
        <v>9590266</v>
      </c>
      <c r="E64" s="6" t="s">
        <v>29</v>
      </c>
      <c r="F64" s="20">
        <v>2773</v>
      </c>
      <c r="G64" s="20">
        <v>2468</v>
      </c>
      <c r="H64" s="21">
        <v>848.2</v>
      </c>
      <c r="I64" s="20">
        <v>2322</v>
      </c>
      <c r="J64" s="21">
        <v>797.39</v>
      </c>
      <c r="K64" s="20">
        <v>2926</v>
      </c>
      <c r="L64" s="21">
        <v>999.76</v>
      </c>
      <c r="M64" s="61">
        <v>2047</v>
      </c>
      <c r="N64" s="47">
        <v>892.98</v>
      </c>
      <c r="O64" s="55">
        <v>365</v>
      </c>
      <c r="P64" s="55">
        <v>1800</v>
      </c>
      <c r="Q64" s="47">
        <v>809.53</v>
      </c>
      <c r="R64" s="55">
        <v>365</v>
      </c>
      <c r="S64" s="55">
        <v>1766</v>
      </c>
      <c r="T64" s="67">
        <v>816.49</v>
      </c>
      <c r="U64" s="67">
        <v>1798</v>
      </c>
      <c r="V64" s="67">
        <v>832.52</v>
      </c>
      <c r="W64" s="67">
        <v>2875</v>
      </c>
      <c r="X64" s="67">
        <v>1008.72</v>
      </c>
      <c r="Y64" s="85">
        <f>SUM(S64/AF64)</f>
        <v>160.54545454545453</v>
      </c>
      <c r="Z64" s="83">
        <f>SUM(T64/AF64)</f>
        <v>74.22636363636364</v>
      </c>
      <c r="AA64" s="98">
        <f>SUM(U64/AF64)</f>
        <v>163.45454545454547</v>
      </c>
      <c r="AB64" s="99">
        <f>SUM(V64/AF64)</f>
        <v>75.68363636363637</v>
      </c>
      <c r="AC64" s="98">
        <f t="shared" si="0"/>
        <v>261.3636363636364</v>
      </c>
      <c r="AD64" s="99">
        <f>SUM(X64/AF64)</f>
        <v>91.70181818181818</v>
      </c>
      <c r="AE64" s="6" t="s">
        <v>52</v>
      </c>
      <c r="AF64" s="6">
        <v>11</v>
      </c>
      <c r="AG64" s="6"/>
      <c r="AH64" s="6"/>
      <c r="AI64" s="6">
        <v>5</v>
      </c>
      <c r="AJ64" s="22"/>
      <c r="AK64" s="23"/>
      <c r="AL64" s="23"/>
      <c r="AM64" s="24"/>
    </row>
    <row r="65" spans="2:39" ht="12.75">
      <c r="B65" s="27"/>
      <c r="C65" s="29"/>
      <c r="D65" s="15"/>
      <c r="E65" s="15" t="s">
        <v>28</v>
      </c>
      <c r="F65" s="25">
        <v>2786</v>
      </c>
      <c r="G65" s="25">
        <v>2523</v>
      </c>
      <c r="H65" s="26"/>
      <c r="I65" s="25">
        <v>2480</v>
      </c>
      <c r="J65" s="26"/>
      <c r="K65" s="25">
        <v>2651</v>
      </c>
      <c r="L65" s="26"/>
      <c r="M65" s="62">
        <v>1847</v>
      </c>
      <c r="N65" s="48"/>
      <c r="O65" s="56"/>
      <c r="P65" s="56">
        <v>1608</v>
      </c>
      <c r="Q65" s="48"/>
      <c r="R65" s="57"/>
      <c r="S65" s="57">
        <v>1605</v>
      </c>
      <c r="T65" s="69"/>
      <c r="U65" s="69">
        <v>1443</v>
      </c>
      <c r="V65" s="69"/>
      <c r="W65" s="107">
        <v>550</v>
      </c>
      <c r="X65" s="107"/>
      <c r="Y65" s="84">
        <f>SUM(S65/AF64)</f>
        <v>145.9090909090909</v>
      </c>
      <c r="Z65" s="83"/>
      <c r="AA65" s="98">
        <f>SUM(U65/AF64)</f>
        <v>131.1818181818182</v>
      </c>
      <c r="AB65" s="99"/>
      <c r="AC65" s="98">
        <f t="shared" si="1"/>
        <v>50</v>
      </c>
      <c r="AD65" s="99"/>
      <c r="AE65" s="15"/>
      <c r="AF65" s="15"/>
      <c r="AG65" s="15"/>
      <c r="AH65" s="15"/>
      <c r="AI65" s="15"/>
      <c r="AJ65" s="27"/>
      <c r="AK65" s="28"/>
      <c r="AL65" s="28"/>
      <c r="AM65" s="29"/>
    </row>
    <row r="66" spans="1:39" ht="12.75">
      <c r="A66">
        <v>30</v>
      </c>
      <c r="B66" s="33" t="s">
        <v>96</v>
      </c>
      <c r="C66" s="35"/>
      <c r="D66" s="32">
        <v>4430007</v>
      </c>
      <c r="E66" s="32" t="s">
        <v>29</v>
      </c>
      <c r="F66" s="30">
        <v>2961</v>
      </c>
      <c r="G66" s="30">
        <v>2612</v>
      </c>
      <c r="H66" s="31">
        <v>872.63</v>
      </c>
      <c r="I66" s="30">
        <v>2826</v>
      </c>
      <c r="J66" s="31">
        <v>877.69</v>
      </c>
      <c r="K66" s="20">
        <v>2858</v>
      </c>
      <c r="L66" s="21">
        <v>855.25</v>
      </c>
      <c r="M66" s="61">
        <v>3440</v>
      </c>
      <c r="N66" s="47">
        <v>1350.64</v>
      </c>
      <c r="O66" s="55">
        <v>365</v>
      </c>
      <c r="P66" s="55">
        <v>3561</v>
      </c>
      <c r="Q66" s="47">
        <v>1369.05</v>
      </c>
      <c r="R66" s="55">
        <v>365</v>
      </c>
      <c r="S66" s="55">
        <v>3627</v>
      </c>
      <c r="T66" s="67">
        <v>1432.01</v>
      </c>
      <c r="U66" s="67">
        <v>3139</v>
      </c>
      <c r="V66" s="67">
        <v>1344.7</v>
      </c>
      <c r="W66" s="67">
        <v>3491</v>
      </c>
      <c r="X66" s="67">
        <v>1527.17</v>
      </c>
      <c r="Y66" s="85">
        <f>SUM(S66/AF66)</f>
        <v>226.6875</v>
      </c>
      <c r="Z66" s="83">
        <f>SUM(T66/AF66)</f>
        <v>89.500625</v>
      </c>
      <c r="AA66" s="98">
        <f>SUM(U66/AF66)</f>
        <v>196.1875</v>
      </c>
      <c r="AB66" s="99">
        <f>SUM(V66/AF66)</f>
        <v>84.04375</v>
      </c>
      <c r="AC66" s="98">
        <f t="shared" si="0"/>
        <v>218.1875</v>
      </c>
      <c r="AD66" s="99">
        <f>SUM(X66/AF66)</f>
        <v>95.448125</v>
      </c>
      <c r="AE66" s="6" t="s">
        <v>52</v>
      </c>
      <c r="AF66" s="6">
        <v>16</v>
      </c>
      <c r="AG66" s="6"/>
      <c r="AH66" s="6"/>
      <c r="AI66" s="6">
        <v>0</v>
      </c>
      <c r="AJ66" s="22"/>
      <c r="AK66" s="23"/>
      <c r="AL66" s="23"/>
      <c r="AM66" s="24"/>
    </row>
    <row r="67" spans="2:39" ht="12.75">
      <c r="B67" s="33" t="s">
        <v>113</v>
      </c>
      <c r="C67" s="35" t="s">
        <v>102</v>
      </c>
      <c r="D67" s="32">
        <v>44300108005</v>
      </c>
      <c r="E67" s="32" t="s">
        <v>28</v>
      </c>
      <c r="F67" s="30">
        <v>2782</v>
      </c>
      <c r="G67" s="30">
        <v>2514</v>
      </c>
      <c r="H67" s="31"/>
      <c r="I67" s="30">
        <v>2420</v>
      </c>
      <c r="J67" s="31"/>
      <c r="K67" s="25">
        <v>1113</v>
      </c>
      <c r="L67" s="26"/>
      <c r="M67" s="62">
        <v>3213</v>
      </c>
      <c r="N67" s="48"/>
      <c r="O67" s="56"/>
      <c r="P67" s="56">
        <v>3156</v>
      </c>
      <c r="Q67" s="48"/>
      <c r="R67" s="57"/>
      <c r="S67" s="57">
        <v>3345</v>
      </c>
      <c r="T67" s="69"/>
      <c r="U67" s="69">
        <v>3060</v>
      </c>
      <c r="V67" s="69"/>
      <c r="W67" s="107">
        <v>3196</v>
      </c>
      <c r="X67" s="107"/>
      <c r="Y67" s="84">
        <f>SUM(S67/AF66)</f>
        <v>209.0625</v>
      </c>
      <c r="Z67" s="83"/>
      <c r="AA67" s="98">
        <f>SUM(U67/AF66)</f>
        <v>191.25</v>
      </c>
      <c r="AB67" s="99"/>
      <c r="AC67" s="98">
        <f t="shared" si="1"/>
        <v>199.75</v>
      </c>
      <c r="AD67" s="99"/>
      <c r="AE67" s="15"/>
      <c r="AF67" s="15"/>
      <c r="AG67" s="15"/>
      <c r="AH67" s="15"/>
      <c r="AI67" s="15"/>
      <c r="AJ67" s="27"/>
      <c r="AK67" s="28"/>
      <c r="AL67" s="28"/>
      <c r="AM67" s="29"/>
    </row>
    <row r="68" spans="1:39" ht="12.75">
      <c r="A68">
        <v>31</v>
      </c>
      <c r="B68" s="22" t="s">
        <v>23</v>
      </c>
      <c r="C68" s="24"/>
      <c r="D68" s="6">
        <v>9590538</v>
      </c>
      <c r="E68" s="6" t="s">
        <v>29</v>
      </c>
      <c r="F68" s="20">
        <v>7388</v>
      </c>
      <c r="G68" s="20">
        <v>6401</v>
      </c>
      <c r="H68" s="21">
        <v>1850.08</v>
      </c>
      <c r="I68" s="20">
        <v>5676</v>
      </c>
      <c r="J68" s="21">
        <v>1671.6</v>
      </c>
      <c r="K68" s="20">
        <v>6680</v>
      </c>
      <c r="L68" s="21">
        <v>2038.88</v>
      </c>
      <c r="M68" s="61">
        <v>5678</v>
      </c>
      <c r="N68" s="47">
        <v>2208.21</v>
      </c>
      <c r="O68" s="55">
        <v>365</v>
      </c>
      <c r="P68" s="55">
        <v>6136</v>
      </c>
      <c r="Q68" s="47">
        <v>2263.23</v>
      </c>
      <c r="R68" s="55">
        <v>365</v>
      </c>
      <c r="S68" s="55">
        <v>6487</v>
      </c>
      <c r="T68" s="67">
        <v>2386.68</v>
      </c>
      <c r="U68" s="67">
        <v>6389</v>
      </c>
      <c r="V68" s="67">
        <v>2523.98</v>
      </c>
      <c r="W68" s="67">
        <v>6785</v>
      </c>
      <c r="X68" s="67">
        <v>2780.42</v>
      </c>
      <c r="Y68" s="85">
        <f>SUM(S68/AF68)</f>
        <v>180.19444444444446</v>
      </c>
      <c r="Z68" s="83">
        <f>SUM(T68/AF68)</f>
        <v>66.29666666666667</v>
      </c>
      <c r="AA68" s="98">
        <f>SUM(U68/AF68)</f>
        <v>177.47222222222223</v>
      </c>
      <c r="AB68" s="99">
        <f>SUM(V68/AF68)</f>
        <v>70.11055555555555</v>
      </c>
      <c r="AC68" s="98">
        <f t="shared" si="0"/>
        <v>188.47222222222223</v>
      </c>
      <c r="AD68" s="99">
        <f>SUM(X68/AF68)</f>
        <v>77.23388888888888</v>
      </c>
      <c r="AE68" s="6" t="s">
        <v>52</v>
      </c>
      <c r="AF68" s="6">
        <v>36</v>
      </c>
      <c r="AG68" s="6"/>
      <c r="AH68" s="6"/>
      <c r="AI68" s="6">
        <v>4</v>
      </c>
      <c r="AJ68" s="22"/>
      <c r="AK68" s="23"/>
      <c r="AL68" s="23"/>
      <c r="AM68" s="24"/>
    </row>
    <row r="69" spans="2:39" ht="12.75">
      <c r="B69" s="27"/>
      <c r="C69" s="29"/>
      <c r="D69" s="15"/>
      <c r="E69" s="15" t="s">
        <v>28</v>
      </c>
      <c r="F69" s="25">
        <v>7365</v>
      </c>
      <c r="G69" s="25">
        <v>6800</v>
      </c>
      <c r="H69" s="26"/>
      <c r="I69" s="25">
        <v>6358</v>
      </c>
      <c r="J69" s="26"/>
      <c r="K69" s="25">
        <v>6678</v>
      </c>
      <c r="L69" s="26"/>
      <c r="M69" s="62">
        <v>6445</v>
      </c>
      <c r="N69" s="48"/>
      <c r="O69" s="56"/>
      <c r="P69" s="56">
        <v>6081</v>
      </c>
      <c r="Q69" s="48"/>
      <c r="R69" s="57"/>
      <c r="S69" s="57">
        <v>6093</v>
      </c>
      <c r="T69" s="69"/>
      <c r="U69" s="69">
        <v>6490</v>
      </c>
      <c r="V69" s="69"/>
      <c r="W69" s="107">
        <v>6474</v>
      </c>
      <c r="X69" s="107"/>
      <c r="Y69" s="84">
        <f>SUM(S69/AF68)</f>
        <v>169.25</v>
      </c>
      <c r="Z69" s="83"/>
      <c r="AA69" s="98">
        <f>SUM(U69/AF68)</f>
        <v>180.27777777777777</v>
      </c>
      <c r="AB69" s="99"/>
      <c r="AC69" s="98">
        <f t="shared" si="1"/>
        <v>179.83333333333334</v>
      </c>
      <c r="AD69" s="99"/>
      <c r="AE69" s="15"/>
      <c r="AF69" s="15"/>
      <c r="AG69" s="15"/>
      <c r="AH69" s="15"/>
      <c r="AI69" s="15"/>
      <c r="AJ69" s="27"/>
      <c r="AK69" s="28"/>
      <c r="AL69" s="28"/>
      <c r="AM69" s="29"/>
    </row>
    <row r="70" spans="1:39" ht="12.75">
      <c r="A70">
        <v>32</v>
      </c>
      <c r="B70" s="6" t="s">
        <v>24</v>
      </c>
      <c r="C70" s="6"/>
      <c r="D70" s="6">
        <v>445020020</v>
      </c>
      <c r="E70" s="6" t="s">
        <v>29</v>
      </c>
      <c r="F70" s="20">
        <v>2238</v>
      </c>
      <c r="G70" s="20">
        <v>5756</v>
      </c>
      <c r="H70" s="21">
        <v>1905.23</v>
      </c>
      <c r="I70" s="20">
        <v>7294</v>
      </c>
      <c r="J70" s="21">
        <v>1986.29</v>
      </c>
      <c r="K70" s="20">
        <v>7954</v>
      </c>
      <c r="L70" s="21">
        <v>2317.97</v>
      </c>
      <c r="M70" s="61">
        <v>5192</v>
      </c>
      <c r="N70" s="47">
        <v>1846.18</v>
      </c>
      <c r="O70" s="55">
        <v>365</v>
      </c>
      <c r="P70" s="55">
        <v>4424</v>
      </c>
      <c r="Q70" s="47">
        <v>1641.51</v>
      </c>
      <c r="R70" s="55">
        <v>365</v>
      </c>
      <c r="S70" s="55">
        <v>4064</v>
      </c>
      <c r="T70" s="67">
        <v>1569.47</v>
      </c>
      <c r="U70" s="67">
        <v>3457</v>
      </c>
      <c r="V70" s="67">
        <v>1453.66</v>
      </c>
      <c r="W70" s="67">
        <v>3793</v>
      </c>
      <c r="X70" s="67">
        <v>1640.89</v>
      </c>
      <c r="Y70" s="85">
        <f>SUM(S70/AF70)</f>
        <v>140.13793103448276</v>
      </c>
      <c r="Z70" s="83">
        <f>SUM(T70/AF70)</f>
        <v>54.11965517241379</v>
      </c>
      <c r="AA70" s="98">
        <f>SUM(U70/AF70)</f>
        <v>119.20689655172414</v>
      </c>
      <c r="AB70" s="99">
        <f>SUM(V70/AF70)</f>
        <v>50.12620689655173</v>
      </c>
      <c r="AC70" s="98">
        <f t="shared" si="0"/>
        <v>130.79310344827587</v>
      </c>
      <c r="AD70" s="99">
        <f>SUM(X70/AF70)</f>
        <v>56.58241379310345</v>
      </c>
      <c r="AE70" s="6" t="s">
        <v>52</v>
      </c>
      <c r="AF70" s="6">
        <v>29</v>
      </c>
      <c r="AG70" s="6"/>
      <c r="AH70" s="6"/>
      <c r="AI70" s="6">
        <v>13</v>
      </c>
      <c r="AJ70" s="22"/>
      <c r="AK70" s="23"/>
      <c r="AL70" s="23"/>
      <c r="AM70" s="24"/>
    </row>
    <row r="71" spans="2:39" ht="12.75">
      <c r="B71" s="27"/>
      <c r="C71" s="29"/>
      <c r="D71" s="15"/>
      <c r="E71" s="15" t="s">
        <v>28</v>
      </c>
      <c r="F71" s="25">
        <v>10430</v>
      </c>
      <c r="G71" s="25">
        <v>9060</v>
      </c>
      <c r="H71" s="26"/>
      <c r="I71" s="25">
        <v>6883</v>
      </c>
      <c r="J71" s="26"/>
      <c r="K71" s="25">
        <v>7187</v>
      </c>
      <c r="L71" s="26"/>
      <c r="M71" s="62">
        <v>4472</v>
      </c>
      <c r="N71" s="48"/>
      <c r="O71" s="56"/>
      <c r="P71" s="56">
        <v>3900</v>
      </c>
      <c r="Q71" s="48"/>
      <c r="R71" s="57"/>
      <c r="S71" s="57">
        <v>3694</v>
      </c>
      <c r="T71" s="69"/>
      <c r="U71" s="69">
        <v>3345</v>
      </c>
      <c r="V71" s="69"/>
      <c r="W71" s="107">
        <v>3488</v>
      </c>
      <c r="X71" s="107"/>
      <c r="Y71" s="84">
        <f>SUM(S71/AF70)</f>
        <v>127.37931034482759</v>
      </c>
      <c r="Z71" s="83"/>
      <c r="AA71" s="98">
        <f>SUM(U71/AF70)</f>
        <v>115.34482758620689</v>
      </c>
      <c r="AB71" s="99"/>
      <c r="AC71" s="98">
        <f t="shared" si="1"/>
        <v>120.27586206896552</v>
      </c>
      <c r="AD71" s="99"/>
      <c r="AE71" s="15"/>
      <c r="AF71" s="15"/>
      <c r="AG71" s="15"/>
      <c r="AH71" s="15"/>
      <c r="AI71" s="15"/>
      <c r="AJ71" s="27"/>
      <c r="AK71" s="28"/>
      <c r="AL71" s="28"/>
      <c r="AM71" s="29"/>
    </row>
    <row r="72" spans="1:39" ht="12.75">
      <c r="A72">
        <v>33</v>
      </c>
      <c r="B72" s="22" t="s">
        <v>25</v>
      </c>
      <c r="C72" s="24"/>
      <c r="D72" s="6">
        <v>44595200001</v>
      </c>
      <c r="E72" s="6" t="s">
        <v>29</v>
      </c>
      <c r="F72" s="20">
        <v>39631</v>
      </c>
      <c r="G72" s="20">
        <v>31311</v>
      </c>
      <c r="H72" s="21">
        <v>7910.26</v>
      </c>
      <c r="I72" s="20">
        <v>31841</v>
      </c>
      <c r="J72" s="21">
        <v>7966.25</v>
      </c>
      <c r="K72" s="20">
        <v>30886</v>
      </c>
      <c r="L72" s="21">
        <v>8460.26</v>
      </c>
      <c r="M72" s="61">
        <v>30820</v>
      </c>
      <c r="N72" s="47">
        <v>10186.59</v>
      </c>
      <c r="O72" s="55">
        <v>365</v>
      </c>
      <c r="P72" s="55">
        <v>29290</v>
      </c>
      <c r="Q72" s="47">
        <v>9593.36</v>
      </c>
      <c r="R72" s="55">
        <v>365</v>
      </c>
      <c r="S72" s="55">
        <v>27944</v>
      </c>
      <c r="T72" s="67">
        <v>9437.84</v>
      </c>
      <c r="U72" s="67">
        <v>22755</v>
      </c>
      <c r="V72" s="67">
        <v>8374.58</v>
      </c>
      <c r="W72" s="67">
        <v>25167</v>
      </c>
      <c r="X72" s="67">
        <v>9528.56</v>
      </c>
      <c r="Y72" s="85">
        <f>SUM(S72/AF72)</f>
        <v>236.8135593220339</v>
      </c>
      <c r="Z72" s="83">
        <f>SUM(T72/AF72)</f>
        <v>79.98169491525424</v>
      </c>
      <c r="AA72" s="98">
        <f>SUM(U72/AF72)</f>
        <v>192.83898305084745</v>
      </c>
      <c r="AB72" s="99">
        <f>SUM(V72/AF72)</f>
        <v>70.97101694915254</v>
      </c>
      <c r="AC72" s="98">
        <f t="shared" si="0"/>
        <v>213.27966101694915</v>
      </c>
      <c r="AD72" s="99">
        <f aca="true" t="shared" si="2" ref="AD72:AD98">SUM(X72/AF72)</f>
        <v>80.75050847457626</v>
      </c>
      <c r="AE72" s="6" t="s">
        <v>52</v>
      </c>
      <c r="AF72" s="6">
        <v>118</v>
      </c>
      <c r="AG72" s="6"/>
      <c r="AH72" s="6"/>
      <c r="AI72" s="6">
        <v>28</v>
      </c>
      <c r="AJ72" s="22" t="s">
        <v>66</v>
      </c>
      <c r="AK72" s="23"/>
      <c r="AL72" s="23"/>
      <c r="AM72" s="24"/>
    </row>
    <row r="73" spans="2:39" ht="12.75">
      <c r="B73" s="27"/>
      <c r="C73" s="29"/>
      <c r="D73" s="71">
        <v>783020012</v>
      </c>
      <c r="E73" s="15" t="s">
        <v>28</v>
      </c>
      <c r="F73" s="25">
        <v>35275</v>
      </c>
      <c r="G73" s="25">
        <v>30047</v>
      </c>
      <c r="H73" s="26"/>
      <c r="I73" s="25">
        <v>30009</v>
      </c>
      <c r="J73" s="26"/>
      <c r="K73" s="25">
        <v>29392</v>
      </c>
      <c r="L73" s="26"/>
      <c r="M73" s="62">
        <v>28500</v>
      </c>
      <c r="N73" s="48"/>
      <c r="O73" s="56"/>
      <c r="P73" s="56">
        <v>26206</v>
      </c>
      <c r="Q73" s="48"/>
      <c r="R73" s="57"/>
      <c r="S73" s="57">
        <v>25771</v>
      </c>
      <c r="T73" s="69"/>
      <c r="U73" s="69">
        <v>23072</v>
      </c>
      <c r="V73" s="69"/>
      <c r="W73" s="107">
        <v>23011</v>
      </c>
      <c r="X73" s="107"/>
      <c r="Y73" s="84">
        <f>SUM(S73/AF72)</f>
        <v>218.39830508474577</v>
      </c>
      <c r="Z73" s="83"/>
      <c r="AA73" s="98">
        <f>SUM(U73/AF72)</f>
        <v>195.52542372881356</v>
      </c>
      <c r="AB73" s="99"/>
      <c r="AC73" s="98">
        <f t="shared" si="1"/>
        <v>195.0084745762712</v>
      </c>
      <c r="AD73" s="99"/>
      <c r="AE73" s="15"/>
      <c r="AF73" s="15"/>
      <c r="AG73" s="15"/>
      <c r="AH73" s="15"/>
      <c r="AI73" s="15"/>
      <c r="AJ73" s="27" t="s">
        <v>67</v>
      </c>
      <c r="AK73" s="28"/>
      <c r="AL73" s="28"/>
      <c r="AM73" s="29"/>
    </row>
    <row r="74" spans="1:39" ht="12.75">
      <c r="A74">
        <v>34</v>
      </c>
      <c r="B74" s="22" t="s">
        <v>26</v>
      </c>
      <c r="C74" s="24"/>
      <c r="D74" s="6">
        <v>445020006</v>
      </c>
      <c r="E74" s="6" t="s">
        <v>29</v>
      </c>
      <c r="F74" s="20">
        <v>1310</v>
      </c>
      <c r="G74" s="20">
        <v>1146</v>
      </c>
      <c r="H74" s="21">
        <v>569.46</v>
      </c>
      <c r="I74" s="20">
        <v>1291</v>
      </c>
      <c r="J74" s="21">
        <v>574.26</v>
      </c>
      <c r="K74" s="20">
        <v>1573</v>
      </c>
      <c r="L74" s="21">
        <v>645.42</v>
      </c>
      <c r="M74" s="61">
        <v>1659</v>
      </c>
      <c r="N74" s="47">
        <v>647.92</v>
      </c>
      <c r="O74" s="55">
        <v>365</v>
      </c>
      <c r="P74" s="55">
        <v>1885</v>
      </c>
      <c r="Q74" s="47">
        <v>562.45</v>
      </c>
      <c r="R74" s="55">
        <v>367</v>
      </c>
      <c r="S74" s="55">
        <v>1961</v>
      </c>
      <c r="T74" s="67">
        <v>535.31</v>
      </c>
      <c r="U74" s="67">
        <v>1798.1</v>
      </c>
      <c r="V74" s="67">
        <v>517.57</v>
      </c>
      <c r="W74" s="67">
        <v>1896</v>
      </c>
      <c r="X74" s="67">
        <v>559.34</v>
      </c>
      <c r="Y74" s="85">
        <f>SUM(S74/AF74)</f>
        <v>245.125</v>
      </c>
      <c r="Z74" s="83">
        <f>SUM(T74/AF74)</f>
        <v>66.91375</v>
      </c>
      <c r="AA74" s="98">
        <f>SUM(U74/AF74)</f>
        <v>224.7625</v>
      </c>
      <c r="AB74" s="99">
        <f>SUM(V74/AF74)</f>
        <v>64.69625</v>
      </c>
      <c r="AC74" s="98">
        <f t="shared" si="0"/>
        <v>237</v>
      </c>
      <c r="AD74" s="99">
        <f t="shared" si="2"/>
        <v>69.9175</v>
      </c>
      <c r="AE74" s="6" t="s">
        <v>52</v>
      </c>
      <c r="AF74" s="6">
        <v>8</v>
      </c>
      <c r="AG74" s="6"/>
      <c r="AH74" s="6"/>
      <c r="AI74" s="6">
        <v>3</v>
      </c>
      <c r="AJ74" s="22" t="s">
        <v>65</v>
      </c>
      <c r="AK74" s="23"/>
      <c r="AL74" s="23"/>
      <c r="AM74" s="24"/>
    </row>
    <row r="75" spans="2:39" ht="12.75">
      <c r="B75" s="33"/>
      <c r="C75" s="35"/>
      <c r="D75" s="72">
        <v>961332639</v>
      </c>
      <c r="E75" s="32"/>
      <c r="F75" s="30"/>
      <c r="G75" s="30"/>
      <c r="H75" s="31"/>
      <c r="I75" s="30"/>
      <c r="J75" s="31"/>
      <c r="K75" s="30"/>
      <c r="L75" s="31"/>
      <c r="M75" s="64">
        <v>1393</v>
      </c>
      <c r="N75" s="49"/>
      <c r="O75" s="56"/>
      <c r="P75" s="57">
        <v>196</v>
      </c>
      <c r="Q75" s="49"/>
      <c r="R75" s="57"/>
      <c r="S75" s="57"/>
      <c r="T75" s="69"/>
      <c r="U75" s="69"/>
      <c r="V75" s="69"/>
      <c r="W75" s="107"/>
      <c r="X75" s="107"/>
      <c r="Y75" s="84"/>
      <c r="Z75" s="83"/>
      <c r="AA75" s="98">
        <f>SUM(U75/AF74)</f>
        <v>0</v>
      </c>
      <c r="AB75" s="99"/>
      <c r="AC75" s="98">
        <f t="shared" si="1"/>
        <v>0</v>
      </c>
      <c r="AD75" s="99"/>
      <c r="AE75" s="72" t="s">
        <v>110</v>
      </c>
      <c r="AF75" s="32"/>
      <c r="AG75" s="32"/>
      <c r="AH75" s="32"/>
      <c r="AI75" s="32"/>
      <c r="AJ75" s="33"/>
      <c r="AK75" s="34"/>
      <c r="AL75" s="34"/>
      <c r="AM75" s="35"/>
    </row>
    <row r="76" spans="1:39" ht="12.75">
      <c r="A76">
        <v>35</v>
      </c>
      <c r="B76" s="22" t="s">
        <v>27</v>
      </c>
      <c r="C76" s="24"/>
      <c r="D76" s="6">
        <v>783020011</v>
      </c>
      <c r="E76" s="6" t="s">
        <v>29</v>
      </c>
      <c r="F76" s="20">
        <v>0</v>
      </c>
      <c r="G76" s="20">
        <v>4549</v>
      </c>
      <c r="H76" s="21">
        <v>1353.06</v>
      </c>
      <c r="I76" s="20">
        <v>5550</v>
      </c>
      <c r="J76" s="21">
        <v>1652.9</v>
      </c>
      <c r="K76" s="6">
        <v>7824</v>
      </c>
      <c r="L76" s="6">
        <v>2268.45</v>
      </c>
      <c r="M76" s="50">
        <v>8505</v>
      </c>
      <c r="N76" s="50">
        <v>2932.76</v>
      </c>
      <c r="O76" s="55">
        <v>365</v>
      </c>
      <c r="P76" s="55">
        <v>9927</v>
      </c>
      <c r="Q76" s="50">
        <v>3008.49</v>
      </c>
      <c r="R76" s="55">
        <v>365</v>
      </c>
      <c r="S76" s="55">
        <v>6653</v>
      </c>
      <c r="T76" s="67">
        <v>2437.51</v>
      </c>
      <c r="U76" s="67">
        <v>5806</v>
      </c>
      <c r="V76" s="67">
        <v>2406.25</v>
      </c>
      <c r="W76" s="67">
        <v>6267</v>
      </c>
      <c r="X76" s="67">
        <v>2675.5</v>
      </c>
      <c r="Y76" s="85">
        <f>SUM(S76/AF76)</f>
        <v>144.6304347826087</v>
      </c>
      <c r="Z76" s="83">
        <f>SUM(T76/AF76)</f>
        <v>52.98934782608696</v>
      </c>
      <c r="AA76" s="98">
        <f>SUM(U76/AF76)</f>
        <v>126.21739130434783</v>
      </c>
      <c r="AB76" s="99">
        <f>SUM(V76/AF76)</f>
        <v>52.30978260869565</v>
      </c>
      <c r="AC76" s="98">
        <f t="shared" si="0"/>
        <v>136.2391304347826</v>
      </c>
      <c r="AD76" s="99">
        <f t="shared" si="2"/>
        <v>58.16304347826087</v>
      </c>
      <c r="AE76" s="6" t="s">
        <v>52</v>
      </c>
      <c r="AF76" s="6">
        <v>46</v>
      </c>
      <c r="AG76" s="6"/>
      <c r="AH76" s="6"/>
      <c r="AI76" s="6">
        <v>0</v>
      </c>
      <c r="AJ76" s="93"/>
      <c r="AK76" s="23"/>
      <c r="AL76" s="23"/>
      <c r="AM76" s="24"/>
    </row>
    <row r="77" spans="2:39" ht="12.75">
      <c r="B77" s="74" t="s">
        <v>111</v>
      </c>
      <c r="C77" s="75"/>
      <c r="D77" s="71" t="s">
        <v>129</v>
      </c>
      <c r="E77" s="15" t="s">
        <v>28</v>
      </c>
      <c r="F77" s="25">
        <v>0</v>
      </c>
      <c r="G77" s="25">
        <v>4229</v>
      </c>
      <c r="H77" s="26"/>
      <c r="I77" s="25">
        <v>6390</v>
      </c>
      <c r="J77" s="26"/>
      <c r="K77" s="15">
        <v>6890</v>
      </c>
      <c r="L77" s="15"/>
      <c r="M77" s="51">
        <v>7421</v>
      </c>
      <c r="N77" s="51"/>
      <c r="O77" s="56"/>
      <c r="P77" s="56">
        <v>5420</v>
      </c>
      <c r="Q77" s="51"/>
      <c r="R77" s="56"/>
      <c r="S77" s="56">
        <v>6214</v>
      </c>
      <c r="T77" s="68"/>
      <c r="U77" s="68">
        <v>6613</v>
      </c>
      <c r="V77" s="92"/>
      <c r="W77" s="107">
        <v>6618</v>
      </c>
      <c r="X77" s="107"/>
      <c r="Y77" s="84">
        <f>SUM(S77/AF76)</f>
        <v>135.08695652173913</v>
      </c>
      <c r="Z77" s="83"/>
      <c r="AA77" s="98">
        <f>SUM(U77/AF76)</f>
        <v>143.7608695652174</v>
      </c>
      <c r="AB77" s="99"/>
      <c r="AC77" s="98">
        <f t="shared" si="1"/>
        <v>143.8695652173913</v>
      </c>
      <c r="AD77" s="99"/>
      <c r="AE77" s="15"/>
      <c r="AF77" s="15"/>
      <c r="AG77" s="15"/>
      <c r="AH77" s="15"/>
      <c r="AI77" s="15"/>
      <c r="AJ77" s="74"/>
      <c r="AK77" s="28"/>
      <c r="AL77" s="28"/>
      <c r="AM77" s="29"/>
    </row>
    <row r="78" spans="1:39" ht="12.75">
      <c r="A78">
        <v>36</v>
      </c>
      <c r="B78" s="33" t="s">
        <v>31</v>
      </c>
      <c r="C78" s="35"/>
      <c r="D78" s="32">
        <v>445020009</v>
      </c>
      <c r="E78" s="32" t="s">
        <v>29</v>
      </c>
      <c r="F78" s="30">
        <v>5375</v>
      </c>
      <c r="G78" s="30">
        <v>5076</v>
      </c>
      <c r="H78" s="31">
        <v>1803.13</v>
      </c>
      <c r="I78" s="30">
        <v>5581</v>
      </c>
      <c r="J78" s="31">
        <v>1795.32</v>
      </c>
      <c r="K78" s="20">
        <v>7784</v>
      </c>
      <c r="L78" s="21">
        <v>1927.13</v>
      </c>
      <c r="M78" s="61">
        <v>5558</v>
      </c>
      <c r="N78" s="47">
        <v>2174.65</v>
      </c>
      <c r="O78" s="55">
        <v>365</v>
      </c>
      <c r="P78" s="55">
        <v>6050</v>
      </c>
      <c r="Q78" s="47">
        <v>2264.39</v>
      </c>
      <c r="R78" s="57">
        <v>365</v>
      </c>
      <c r="S78" s="57">
        <v>5848</v>
      </c>
      <c r="T78" s="69">
        <v>2276.97</v>
      </c>
      <c r="U78" s="69">
        <v>5071</v>
      </c>
      <c r="V78" s="69">
        <v>2172.82</v>
      </c>
      <c r="W78" s="69">
        <v>5260</v>
      </c>
      <c r="X78" s="69">
        <v>2363.13</v>
      </c>
      <c r="Y78" s="85">
        <f>SUM(S78/AF78)</f>
        <v>124.42553191489361</v>
      </c>
      <c r="Z78" s="83">
        <f>SUM(T78/AF78)</f>
        <v>48.446170212765956</v>
      </c>
      <c r="AA78" s="98">
        <f>SUM(U78/AF78)</f>
        <v>107.8936170212766</v>
      </c>
      <c r="AB78" s="99">
        <f>SUM(V78/AF78)</f>
        <v>46.230212765957454</v>
      </c>
      <c r="AC78" s="98">
        <f t="shared" si="0"/>
        <v>111.91489361702128</v>
      </c>
      <c r="AD78" s="99">
        <f t="shared" si="2"/>
        <v>50.27936170212766</v>
      </c>
      <c r="AE78" s="6" t="s">
        <v>52</v>
      </c>
      <c r="AF78" s="6">
        <v>47</v>
      </c>
      <c r="AG78" s="6"/>
      <c r="AH78" s="6"/>
      <c r="AI78" s="6">
        <v>15</v>
      </c>
      <c r="AJ78" s="22"/>
      <c r="AK78" s="23"/>
      <c r="AL78" s="23"/>
      <c r="AM78" s="24"/>
    </row>
    <row r="79" spans="2:39" ht="12.75">
      <c r="B79" s="33"/>
      <c r="C79" s="35"/>
      <c r="D79" s="32"/>
      <c r="E79" s="32" t="s">
        <v>28</v>
      </c>
      <c r="F79" s="30">
        <v>9318</v>
      </c>
      <c r="G79" s="30">
        <v>9265</v>
      </c>
      <c r="H79" s="31"/>
      <c r="I79" s="30">
        <v>8115</v>
      </c>
      <c r="J79" s="31"/>
      <c r="K79" s="25">
        <v>2997</v>
      </c>
      <c r="L79" s="26"/>
      <c r="M79" s="62">
        <v>6394</v>
      </c>
      <c r="N79" s="48"/>
      <c r="O79" s="56"/>
      <c r="P79" s="56">
        <v>6253</v>
      </c>
      <c r="Q79" s="48"/>
      <c r="R79" s="57"/>
      <c r="S79" s="57">
        <v>6354</v>
      </c>
      <c r="T79" s="69"/>
      <c r="U79" s="69">
        <v>6099</v>
      </c>
      <c r="V79" s="69"/>
      <c r="W79" s="107">
        <v>6122</v>
      </c>
      <c r="X79" s="107"/>
      <c r="Y79" s="84">
        <f>SUM(S79/AF78)</f>
        <v>135.19148936170214</v>
      </c>
      <c r="Z79" s="83"/>
      <c r="AA79" s="98">
        <f>SUM(U79/AF78)</f>
        <v>129.7659574468085</v>
      </c>
      <c r="AB79" s="99"/>
      <c r="AC79" s="98">
        <f t="shared" si="1"/>
        <v>130.25531914893617</v>
      </c>
      <c r="AD79" s="99"/>
      <c r="AE79" s="15"/>
      <c r="AF79" s="15"/>
      <c r="AG79" s="15"/>
      <c r="AH79" s="15"/>
      <c r="AI79" s="15"/>
      <c r="AJ79" s="27"/>
      <c r="AK79" s="28"/>
      <c r="AL79" s="28"/>
      <c r="AM79" s="29"/>
    </row>
    <row r="80" spans="1:39" ht="12.75">
      <c r="A80">
        <v>37</v>
      </c>
      <c r="B80" s="22" t="s">
        <v>32</v>
      </c>
      <c r="C80" s="24"/>
      <c r="D80" s="6">
        <v>783020009</v>
      </c>
      <c r="E80" s="6" t="s">
        <v>29</v>
      </c>
      <c r="F80" s="20">
        <v>0</v>
      </c>
      <c r="G80" s="20">
        <v>11742</v>
      </c>
      <c r="H80" s="21">
        <v>3028.8</v>
      </c>
      <c r="I80" s="20">
        <v>9835</v>
      </c>
      <c r="J80" s="21">
        <v>2566.62</v>
      </c>
      <c r="K80" s="20">
        <v>6272</v>
      </c>
      <c r="L80" s="21">
        <v>1820.32</v>
      </c>
      <c r="M80" s="61">
        <v>6297</v>
      </c>
      <c r="N80" s="47">
        <v>2043.06</v>
      </c>
      <c r="O80" s="55">
        <v>365</v>
      </c>
      <c r="P80" s="55">
        <v>6412</v>
      </c>
      <c r="Q80" s="47">
        <v>2328.52</v>
      </c>
      <c r="R80" s="55">
        <v>365</v>
      </c>
      <c r="S80" s="55">
        <v>6073</v>
      </c>
      <c r="T80" s="67">
        <v>2135.13</v>
      </c>
      <c r="U80" s="67">
        <v>6812</v>
      </c>
      <c r="V80" s="67">
        <v>2177.8</v>
      </c>
      <c r="W80" s="67">
        <v>7694</v>
      </c>
      <c r="X80" s="67">
        <v>2595.24</v>
      </c>
      <c r="Y80" s="85">
        <f>SUM(S80/AF80)</f>
        <v>289.1904761904762</v>
      </c>
      <c r="Z80" s="83">
        <f>SUM(T80/AF80)</f>
        <v>101.67285714285715</v>
      </c>
      <c r="AA80" s="98">
        <f>SUM(U80/AF80)</f>
        <v>324.3809523809524</v>
      </c>
      <c r="AB80" s="99">
        <f>SUM(V80/AF80)</f>
        <v>103.70476190476191</v>
      </c>
      <c r="AC80" s="98">
        <f t="shared" si="0"/>
        <v>366.3809523809524</v>
      </c>
      <c r="AD80" s="99">
        <f t="shared" si="2"/>
        <v>123.58285714285714</v>
      </c>
      <c r="AE80" s="6" t="s">
        <v>52</v>
      </c>
      <c r="AF80" s="6">
        <v>21</v>
      </c>
      <c r="AG80" s="6"/>
      <c r="AH80" s="6"/>
      <c r="AI80" s="6">
        <v>0</v>
      </c>
      <c r="AJ80" s="22"/>
      <c r="AK80" s="23"/>
      <c r="AL80" s="23"/>
      <c r="AM80" s="24"/>
    </row>
    <row r="81" spans="2:39" ht="12.75">
      <c r="B81" s="27"/>
      <c r="C81" s="29"/>
      <c r="D81" s="15"/>
      <c r="E81" s="15" t="s">
        <v>28</v>
      </c>
      <c r="F81" s="25">
        <v>0</v>
      </c>
      <c r="G81" s="25">
        <v>9762</v>
      </c>
      <c r="H81" s="26"/>
      <c r="I81" s="25">
        <v>8790</v>
      </c>
      <c r="J81" s="26"/>
      <c r="K81" s="25">
        <v>5009</v>
      </c>
      <c r="L81" s="26"/>
      <c r="M81" s="62">
        <v>5072</v>
      </c>
      <c r="N81" s="48"/>
      <c r="O81" s="56"/>
      <c r="P81" s="56">
        <v>4899</v>
      </c>
      <c r="Q81" s="48"/>
      <c r="R81" s="56"/>
      <c r="S81" s="56">
        <v>4738</v>
      </c>
      <c r="T81" s="68"/>
      <c r="U81" s="68">
        <v>3005</v>
      </c>
      <c r="V81" s="68"/>
      <c r="W81" s="107">
        <v>3579</v>
      </c>
      <c r="X81" s="107"/>
      <c r="Y81" s="84">
        <f>SUM(S81/AF80)</f>
        <v>225.61904761904762</v>
      </c>
      <c r="Z81" s="83"/>
      <c r="AA81" s="98">
        <f>SUM(U81/AF80)</f>
        <v>143.0952380952381</v>
      </c>
      <c r="AB81" s="99"/>
      <c r="AC81" s="98">
        <f t="shared" si="1"/>
        <v>170.42857142857142</v>
      </c>
      <c r="AD81" s="99"/>
      <c r="AE81" s="15"/>
      <c r="AF81" s="15"/>
      <c r="AG81" s="15"/>
      <c r="AH81" s="15"/>
      <c r="AI81" s="15"/>
      <c r="AJ81" s="27"/>
      <c r="AK81" s="28"/>
      <c r="AL81" s="28"/>
      <c r="AM81" s="29"/>
    </row>
    <row r="82" spans="1:39" ht="12.75">
      <c r="A82">
        <v>38</v>
      </c>
      <c r="B82" s="33" t="s">
        <v>33</v>
      </c>
      <c r="C82" s="35"/>
      <c r="D82" s="32">
        <v>783020007</v>
      </c>
      <c r="E82" s="32" t="s">
        <v>29</v>
      </c>
      <c r="F82" s="30">
        <v>0</v>
      </c>
      <c r="G82" s="30">
        <v>2523</v>
      </c>
      <c r="H82" s="31">
        <v>908.65</v>
      </c>
      <c r="I82" s="30">
        <v>1394</v>
      </c>
      <c r="J82" s="31">
        <v>549.22</v>
      </c>
      <c r="K82" s="20">
        <v>1778</v>
      </c>
      <c r="L82" s="21">
        <v>704.92</v>
      </c>
      <c r="M82" s="61">
        <v>3264</v>
      </c>
      <c r="N82" s="47">
        <v>1306.67</v>
      </c>
      <c r="O82" s="55">
        <v>365</v>
      </c>
      <c r="P82" s="55">
        <v>2981</v>
      </c>
      <c r="Q82" s="47">
        <v>1178.06</v>
      </c>
      <c r="R82" s="57">
        <v>365</v>
      </c>
      <c r="S82" s="57">
        <v>1724</v>
      </c>
      <c r="T82" s="69">
        <v>792.09</v>
      </c>
      <c r="U82" s="69">
        <v>1062</v>
      </c>
      <c r="V82" s="69">
        <v>603.57</v>
      </c>
      <c r="W82" s="107">
        <v>2187</v>
      </c>
      <c r="X82" s="69">
        <v>1046.95</v>
      </c>
      <c r="Y82" s="85">
        <f>SUM(S82/AF82)</f>
        <v>101.41176470588235</v>
      </c>
      <c r="Z82" s="83">
        <f>SUM(T82/AF82)</f>
        <v>46.593529411764706</v>
      </c>
      <c r="AA82" s="98">
        <f>SUM(U82/AF82)</f>
        <v>62.470588235294116</v>
      </c>
      <c r="AB82" s="99">
        <f>SUM(V82/AF82)</f>
        <v>35.50411764705883</v>
      </c>
      <c r="AC82" s="98">
        <f t="shared" si="0"/>
        <v>128.64705882352942</v>
      </c>
      <c r="AD82" s="99">
        <f t="shared" si="2"/>
        <v>61.58529411764706</v>
      </c>
      <c r="AE82" s="6" t="s">
        <v>52</v>
      </c>
      <c r="AF82" s="6">
        <v>17</v>
      </c>
      <c r="AG82" s="6"/>
      <c r="AH82" s="6"/>
      <c r="AI82" s="6">
        <v>-7</v>
      </c>
      <c r="AJ82" s="22" t="s">
        <v>84</v>
      </c>
      <c r="AK82" s="23"/>
      <c r="AL82" s="23"/>
      <c r="AM82" s="24"/>
    </row>
    <row r="83" spans="2:39" ht="12.75">
      <c r="B83" s="33"/>
      <c r="C83" s="35"/>
      <c r="D83" s="32"/>
      <c r="E83" s="32" t="s">
        <v>28</v>
      </c>
      <c r="F83" s="30">
        <v>0</v>
      </c>
      <c r="G83" s="30">
        <v>2118</v>
      </c>
      <c r="H83" s="31"/>
      <c r="I83" s="30">
        <v>1328</v>
      </c>
      <c r="J83" s="31"/>
      <c r="K83" s="25">
        <v>1687</v>
      </c>
      <c r="L83" s="26"/>
      <c r="M83" s="62">
        <v>3152</v>
      </c>
      <c r="N83" s="48"/>
      <c r="O83" s="56"/>
      <c r="P83" s="56">
        <v>2588</v>
      </c>
      <c r="Q83" s="48"/>
      <c r="R83" s="57"/>
      <c r="S83" s="57">
        <v>1477</v>
      </c>
      <c r="T83" s="69"/>
      <c r="U83" s="69">
        <v>966</v>
      </c>
      <c r="V83" s="69"/>
      <c r="W83" s="107">
        <v>2012</v>
      </c>
      <c r="X83" s="69"/>
      <c r="Y83" s="89">
        <f>SUM(S83/AF82)</f>
        <v>86.88235294117646</v>
      </c>
      <c r="Z83" s="83"/>
      <c r="AA83" s="98">
        <f>SUM(U83/AF82)</f>
        <v>56.8235294117647</v>
      </c>
      <c r="AB83" s="99"/>
      <c r="AC83" s="98">
        <f t="shared" si="1"/>
        <v>118.3529411764706</v>
      </c>
      <c r="AD83" s="99"/>
      <c r="AE83" s="15"/>
      <c r="AF83" s="15"/>
      <c r="AG83" s="15"/>
      <c r="AH83" s="15"/>
      <c r="AI83" s="15"/>
      <c r="AJ83" s="27" t="s">
        <v>141</v>
      </c>
      <c r="AK83" s="28"/>
      <c r="AL83" s="28"/>
      <c r="AM83" s="29"/>
    </row>
    <row r="84" spans="1:39" ht="12.75">
      <c r="A84">
        <v>39</v>
      </c>
      <c r="B84" s="22" t="s">
        <v>34</v>
      </c>
      <c r="C84" s="24"/>
      <c r="D84" s="6">
        <v>783020013</v>
      </c>
      <c r="E84" s="6" t="s">
        <v>29</v>
      </c>
      <c r="F84" s="20">
        <v>0</v>
      </c>
      <c r="G84" s="20">
        <v>785</v>
      </c>
      <c r="H84" s="21">
        <v>1019</v>
      </c>
      <c r="I84" s="20">
        <v>4095</v>
      </c>
      <c r="J84" s="21">
        <v>1611.38</v>
      </c>
      <c r="K84" s="20">
        <v>6214</v>
      </c>
      <c r="L84" s="21">
        <v>1763.13</v>
      </c>
      <c r="M84" s="61">
        <v>6218</v>
      </c>
      <c r="N84" s="47">
        <v>2200.47</v>
      </c>
      <c r="O84" s="55">
        <v>365</v>
      </c>
      <c r="P84" s="55">
        <v>5879</v>
      </c>
      <c r="Q84" s="47">
        <v>2086.14</v>
      </c>
      <c r="R84" s="55">
        <v>365</v>
      </c>
      <c r="S84" s="55">
        <v>5832</v>
      </c>
      <c r="T84" s="67">
        <v>2435.31</v>
      </c>
      <c r="U84" s="67">
        <v>4935</v>
      </c>
      <c r="V84" s="67">
        <v>2098.74</v>
      </c>
      <c r="W84" s="69">
        <v>5594</v>
      </c>
      <c r="X84" s="67">
        <v>2438.86</v>
      </c>
      <c r="Y84" s="85">
        <f>SUM(S84/AF84)</f>
        <v>149.53846153846155</v>
      </c>
      <c r="Z84" s="83">
        <f>SUM(T84/AF84)</f>
        <v>62.44384615384615</v>
      </c>
      <c r="AA84" s="98">
        <f>SUM(U84/AF84)</f>
        <v>126.53846153846153</v>
      </c>
      <c r="AB84" s="99">
        <f>SUM(V84/AF84)</f>
        <v>53.81384615384615</v>
      </c>
      <c r="AC84" s="98">
        <f t="shared" si="0"/>
        <v>143.43589743589743</v>
      </c>
      <c r="AD84" s="99">
        <f t="shared" si="2"/>
        <v>62.5348717948718</v>
      </c>
      <c r="AE84" s="6" t="s">
        <v>52</v>
      </c>
      <c r="AF84" s="6">
        <v>39</v>
      </c>
      <c r="AG84" s="6"/>
      <c r="AH84" s="6"/>
      <c r="AI84" s="6">
        <v>6</v>
      </c>
      <c r="AJ84" s="22"/>
      <c r="AK84" s="23"/>
      <c r="AL84" s="23"/>
      <c r="AM84" s="24"/>
    </row>
    <row r="85" spans="2:39" ht="12.75">
      <c r="B85" s="27"/>
      <c r="C85" s="29"/>
      <c r="D85" s="15"/>
      <c r="E85" s="15" t="s">
        <v>28</v>
      </c>
      <c r="F85" s="25">
        <v>0</v>
      </c>
      <c r="G85" s="25">
        <v>9482</v>
      </c>
      <c r="H85" s="26"/>
      <c r="I85" s="25">
        <v>8954</v>
      </c>
      <c r="J85" s="26"/>
      <c r="K85" s="25">
        <v>4467</v>
      </c>
      <c r="L85" s="26"/>
      <c r="M85" s="62">
        <v>5377</v>
      </c>
      <c r="N85" s="48"/>
      <c r="O85" s="56"/>
      <c r="P85" s="56">
        <v>4904</v>
      </c>
      <c r="Q85" s="48"/>
      <c r="R85" s="56"/>
      <c r="S85" s="56">
        <v>4772</v>
      </c>
      <c r="T85" s="68"/>
      <c r="U85" s="68">
        <v>5745</v>
      </c>
      <c r="V85" s="68"/>
      <c r="W85" s="69">
        <v>6087</v>
      </c>
      <c r="X85" s="107"/>
      <c r="Y85" s="84">
        <f>SUM(S85/AF84)</f>
        <v>122.35897435897436</v>
      </c>
      <c r="Z85" s="83"/>
      <c r="AA85" s="98">
        <f>SUM(U85/AF84)</f>
        <v>147.30769230769232</v>
      </c>
      <c r="AB85" s="99"/>
      <c r="AC85" s="98">
        <f t="shared" si="1"/>
        <v>156.07692307692307</v>
      </c>
      <c r="AD85" s="99"/>
      <c r="AE85" s="15"/>
      <c r="AF85" s="15"/>
      <c r="AG85" s="15"/>
      <c r="AH85" s="15"/>
      <c r="AI85" s="15"/>
      <c r="AJ85" s="27"/>
      <c r="AK85" s="28"/>
      <c r="AL85" s="28"/>
      <c r="AM85" s="29"/>
    </row>
    <row r="86" spans="1:39" ht="12.75">
      <c r="A86">
        <v>40</v>
      </c>
      <c r="B86" s="33" t="s">
        <v>39</v>
      </c>
      <c r="C86" s="35"/>
      <c r="D86" s="32">
        <v>783020014</v>
      </c>
      <c r="E86" s="32" t="s">
        <v>29</v>
      </c>
      <c r="F86" s="30">
        <v>0</v>
      </c>
      <c r="G86" s="30">
        <v>0</v>
      </c>
      <c r="H86" s="31">
        <v>0</v>
      </c>
      <c r="I86" s="30">
        <v>2345</v>
      </c>
      <c r="J86" s="31">
        <v>1191.83</v>
      </c>
      <c r="K86" s="20">
        <v>15578</v>
      </c>
      <c r="L86" s="21">
        <v>3946.99</v>
      </c>
      <c r="M86" s="61">
        <v>18055</v>
      </c>
      <c r="N86" s="47">
        <v>5455.21</v>
      </c>
      <c r="O86" s="55">
        <v>365</v>
      </c>
      <c r="P86" s="55">
        <v>15906</v>
      </c>
      <c r="Q86" s="47">
        <v>5104.03</v>
      </c>
      <c r="R86" s="57">
        <v>365</v>
      </c>
      <c r="S86" s="57">
        <v>15065</v>
      </c>
      <c r="T86" s="69">
        <v>5185.21</v>
      </c>
      <c r="U86" s="69">
        <v>14324</v>
      </c>
      <c r="V86" s="69">
        <v>5281.1</v>
      </c>
      <c r="W86" s="69">
        <v>15125</v>
      </c>
      <c r="X86" s="69">
        <v>5829.92</v>
      </c>
      <c r="Y86" s="85">
        <f>SUM(S86/AF86)</f>
        <v>218.33333333333334</v>
      </c>
      <c r="Z86" s="83">
        <f>SUM(T86/AF86)</f>
        <v>75.14797101449275</v>
      </c>
      <c r="AA86" s="98">
        <f>SUM(U86/AF86)</f>
        <v>207.59420289855072</v>
      </c>
      <c r="AB86" s="99">
        <f>SUM(V86/AF86)</f>
        <v>76.5376811594203</v>
      </c>
      <c r="AC86" s="98">
        <f t="shared" si="0"/>
        <v>219.20289855072463</v>
      </c>
      <c r="AD86" s="99">
        <f t="shared" si="2"/>
        <v>84.49159420289855</v>
      </c>
      <c r="AE86" s="6" t="s">
        <v>52</v>
      </c>
      <c r="AF86" s="6">
        <v>69</v>
      </c>
      <c r="AG86" s="6"/>
      <c r="AH86" s="6"/>
      <c r="AI86" s="6">
        <v>2</v>
      </c>
      <c r="AJ86" s="22" t="s">
        <v>88</v>
      </c>
      <c r="AK86" s="23"/>
      <c r="AL86" s="23"/>
      <c r="AM86" s="24"/>
    </row>
    <row r="87" spans="2:39" ht="12.75">
      <c r="B87" s="33"/>
      <c r="C87" s="35"/>
      <c r="D87" s="32"/>
      <c r="E87" s="32" t="s">
        <v>28</v>
      </c>
      <c r="F87" s="30">
        <v>0</v>
      </c>
      <c r="G87" s="30">
        <v>0</v>
      </c>
      <c r="H87" s="31">
        <v>0</v>
      </c>
      <c r="I87" s="30">
        <v>6146</v>
      </c>
      <c r="J87" s="31"/>
      <c r="K87" s="25">
        <v>9754</v>
      </c>
      <c r="L87" s="26"/>
      <c r="M87" s="62">
        <v>11376</v>
      </c>
      <c r="N87" s="48"/>
      <c r="O87" s="56"/>
      <c r="P87" s="56">
        <v>12380</v>
      </c>
      <c r="Q87" s="48"/>
      <c r="R87" s="57"/>
      <c r="S87" s="57">
        <v>13788</v>
      </c>
      <c r="T87" s="69"/>
      <c r="U87" s="69">
        <v>13904</v>
      </c>
      <c r="V87" s="69"/>
      <c r="W87" s="107">
        <v>13890</v>
      </c>
      <c r="X87" s="107"/>
      <c r="Y87" s="84">
        <f>SUM(S87/AF86)</f>
        <v>199.82608695652175</v>
      </c>
      <c r="Z87" s="83"/>
      <c r="AA87" s="98">
        <f>SUM(U87/AF86)</f>
        <v>201.5072463768116</v>
      </c>
      <c r="AB87" s="99"/>
      <c r="AC87" s="98">
        <f t="shared" si="1"/>
        <v>201.30434782608697</v>
      </c>
      <c r="AD87" s="99"/>
      <c r="AE87" s="15"/>
      <c r="AF87" s="15"/>
      <c r="AG87" s="15"/>
      <c r="AH87" s="15"/>
      <c r="AI87" s="15"/>
      <c r="AJ87" s="27"/>
      <c r="AK87" s="28"/>
      <c r="AL87" s="28"/>
      <c r="AM87" s="29"/>
    </row>
    <row r="88" spans="1:39" ht="12.75">
      <c r="A88">
        <v>41</v>
      </c>
      <c r="B88" s="22" t="s">
        <v>100</v>
      </c>
      <c r="C88" s="24"/>
      <c r="D88" s="6">
        <v>445020007</v>
      </c>
      <c r="E88" s="6" t="s">
        <v>29</v>
      </c>
      <c r="F88" s="6"/>
      <c r="G88" s="20"/>
      <c r="H88" s="6"/>
      <c r="I88" s="20"/>
      <c r="J88" s="6"/>
      <c r="K88" s="6">
        <v>4</v>
      </c>
      <c r="L88" s="6">
        <v>16.67</v>
      </c>
      <c r="M88" s="61">
        <v>3677</v>
      </c>
      <c r="N88" s="47">
        <v>1484.76</v>
      </c>
      <c r="O88" s="55">
        <v>365</v>
      </c>
      <c r="P88" s="55">
        <v>3944</v>
      </c>
      <c r="Q88" s="50">
        <v>1551.28</v>
      </c>
      <c r="R88" s="55">
        <v>365</v>
      </c>
      <c r="S88" s="55">
        <v>3942</v>
      </c>
      <c r="T88" s="67">
        <v>1605.74</v>
      </c>
      <c r="U88" s="67">
        <v>3316</v>
      </c>
      <c r="V88" s="67">
        <v>1479.99</v>
      </c>
      <c r="W88" s="67">
        <v>3582</v>
      </c>
      <c r="X88" s="67">
        <v>1613.16</v>
      </c>
      <c r="Y88" s="85">
        <f>SUM(S88/AF88)</f>
        <v>187.71428571428572</v>
      </c>
      <c r="Z88" s="83">
        <f>SUM(T88/AF88)</f>
        <v>76.46380952380953</v>
      </c>
      <c r="AA88" s="98">
        <f>SUM(U88/AF88)</f>
        <v>157.9047619047619</v>
      </c>
      <c r="AB88" s="99">
        <f>SUM(V88/AF88)</f>
        <v>70.47571428571429</v>
      </c>
      <c r="AC88" s="98">
        <f t="shared" si="0"/>
        <v>170.57142857142858</v>
      </c>
      <c r="AD88" s="99">
        <f t="shared" si="2"/>
        <v>76.81714285714285</v>
      </c>
      <c r="AE88" s="6" t="s">
        <v>52</v>
      </c>
      <c r="AF88" s="6">
        <v>21</v>
      </c>
      <c r="AG88" s="6"/>
      <c r="AH88" s="6"/>
      <c r="AI88" s="6">
        <v>-21</v>
      </c>
      <c r="AJ88" s="22" t="s">
        <v>85</v>
      </c>
      <c r="AK88" s="23"/>
      <c r="AL88" s="23"/>
      <c r="AM88" s="24"/>
    </row>
    <row r="89" spans="2:39" ht="12.75">
      <c r="B89" s="27"/>
      <c r="C89" s="29"/>
      <c r="D89" s="71">
        <v>44300108007</v>
      </c>
      <c r="E89" s="15" t="s">
        <v>28</v>
      </c>
      <c r="F89" s="15"/>
      <c r="G89" s="25"/>
      <c r="H89" s="15"/>
      <c r="I89" s="25"/>
      <c r="J89" s="15"/>
      <c r="K89" s="15"/>
      <c r="L89" s="15"/>
      <c r="M89" s="62">
        <v>3923</v>
      </c>
      <c r="N89" s="49"/>
      <c r="O89" s="56"/>
      <c r="P89" s="56">
        <v>4019</v>
      </c>
      <c r="Q89" s="51"/>
      <c r="R89" s="56"/>
      <c r="S89" s="56">
        <v>4227</v>
      </c>
      <c r="T89" s="68"/>
      <c r="U89" s="68">
        <v>3806</v>
      </c>
      <c r="V89" s="68"/>
      <c r="W89" s="107">
        <v>3654</v>
      </c>
      <c r="X89" s="107"/>
      <c r="Y89" s="84">
        <f>SUM(S89/AF88)</f>
        <v>201.28571428571428</v>
      </c>
      <c r="Z89" s="83"/>
      <c r="AA89" s="98">
        <f>SUM(U89/AF88)</f>
        <v>181.23809523809524</v>
      </c>
      <c r="AB89" s="99"/>
      <c r="AC89" s="98">
        <f t="shared" si="1"/>
        <v>174</v>
      </c>
      <c r="AD89" s="99"/>
      <c r="AE89" s="15"/>
      <c r="AF89" s="15"/>
      <c r="AG89" s="15"/>
      <c r="AH89" s="15"/>
      <c r="AI89" s="15"/>
      <c r="AJ89" s="27"/>
      <c r="AK89" s="28"/>
      <c r="AL89" s="28"/>
      <c r="AM89" s="29"/>
    </row>
    <row r="90" spans="1:39" ht="12.75">
      <c r="A90">
        <v>42</v>
      </c>
      <c r="B90" s="22" t="s">
        <v>35</v>
      </c>
      <c r="C90" s="24"/>
      <c r="D90" s="6">
        <v>95200155</v>
      </c>
      <c r="E90" s="44" t="s">
        <v>29</v>
      </c>
      <c r="G90" s="20">
        <v>5518</v>
      </c>
      <c r="H90" s="21">
        <v>1160.1</v>
      </c>
      <c r="I90" s="20">
        <v>8532</v>
      </c>
      <c r="J90" s="21">
        <v>1313.46</v>
      </c>
      <c r="K90" s="6">
        <v>5221</v>
      </c>
      <c r="L90" s="6">
        <v>1140</v>
      </c>
      <c r="M90" s="61">
        <v>1588</v>
      </c>
      <c r="N90" s="47">
        <v>832.6</v>
      </c>
      <c r="O90" s="55"/>
      <c r="P90" s="55">
        <v>2914</v>
      </c>
      <c r="Q90" s="47">
        <v>1083.19</v>
      </c>
      <c r="R90" s="55">
        <v>274</v>
      </c>
      <c r="S90" s="55">
        <v>3688</v>
      </c>
      <c r="T90" s="67">
        <v>1719.2</v>
      </c>
      <c r="U90" s="67">
        <v>3914</v>
      </c>
      <c r="V90" s="67">
        <v>1815.7</v>
      </c>
      <c r="W90" s="67">
        <v>3899</v>
      </c>
      <c r="X90" s="67">
        <v>1856.23</v>
      </c>
      <c r="Y90" s="85">
        <f>SUM(S90/AF90)</f>
        <v>160.34782608695653</v>
      </c>
      <c r="Z90" s="83">
        <f>SUM(T90/AF90)</f>
        <v>74.74782608695652</v>
      </c>
      <c r="AA90" s="98">
        <f>SUM(U90/AF90)</f>
        <v>170.17391304347825</v>
      </c>
      <c r="AB90" s="99">
        <f>SUM(V90/AF90)</f>
        <v>78.94347826086957</v>
      </c>
      <c r="AC90" s="98">
        <f t="shared" si="0"/>
        <v>169.52173913043478</v>
      </c>
      <c r="AD90" s="99">
        <f t="shared" si="2"/>
        <v>80.70565217391304</v>
      </c>
      <c r="AE90" s="6" t="s">
        <v>130</v>
      </c>
      <c r="AF90" s="6">
        <v>23</v>
      </c>
      <c r="AG90" s="6"/>
      <c r="AH90" s="6"/>
      <c r="AI90" s="6">
        <v>-1</v>
      </c>
      <c r="AJ90" s="22" t="s">
        <v>86</v>
      </c>
      <c r="AK90" s="23"/>
      <c r="AL90" s="23"/>
      <c r="AM90" s="24"/>
    </row>
    <row r="91" spans="2:39" ht="12.75">
      <c r="B91" s="33" t="s">
        <v>40</v>
      </c>
      <c r="C91" s="29"/>
      <c r="D91" s="94">
        <v>44370240103963</v>
      </c>
      <c r="E91" s="25" t="s">
        <v>28</v>
      </c>
      <c r="G91" s="25"/>
      <c r="H91" s="26"/>
      <c r="I91" s="25"/>
      <c r="J91" s="26"/>
      <c r="K91" s="15">
        <v>786</v>
      </c>
      <c r="L91" s="15"/>
      <c r="M91" s="62">
        <v>3831</v>
      </c>
      <c r="N91" s="49"/>
      <c r="O91" s="57"/>
      <c r="P91" s="56">
        <v>3431</v>
      </c>
      <c r="Q91" s="51"/>
      <c r="R91" s="56"/>
      <c r="S91" s="56">
        <v>4310</v>
      </c>
      <c r="T91" s="68"/>
      <c r="U91" s="68">
        <v>4537</v>
      </c>
      <c r="V91" s="68"/>
      <c r="W91" s="107">
        <v>4487</v>
      </c>
      <c r="X91" s="107"/>
      <c r="Y91" s="84">
        <f>SUM(S91/AF90)</f>
        <v>187.3913043478261</v>
      </c>
      <c r="Z91" s="83"/>
      <c r="AA91" s="98">
        <f>SUM(U91/AF90)</f>
        <v>197.2608695652174</v>
      </c>
      <c r="AB91" s="99"/>
      <c r="AC91" s="98">
        <f t="shared" si="1"/>
        <v>195.08695652173913</v>
      </c>
      <c r="AD91" s="99"/>
      <c r="AE91" s="15"/>
      <c r="AF91" s="15"/>
      <c r="AG91" s="15"/>
      <c r="AH91" s="15"/>
      <c r="AI91" s="15"/>
      <c r="AJ91" s="27"/>
      <c r="AK91" s="28"/>
      <c r="AL91" s="28"/>
      <c r="AM91" s="29"/>
    </row>
    <row r="92" spans="1:39" ht="12.75">
      <c r="A92">
        <v>43</v>
      </c>
      <c r="B92" s="22" t="s">
        <v>36</v>
      </c>
      <c r="C92" s="24"/>
      <c r="D92" s="6">
        <v>21404421</v>
      </c>
      <c r="E92" s="6" t="s">
        <v>29</v>
      </c>
      <c r="F92" s="20">
        <v>22408</v>
      </c>
      <c r="G92" s="20">
        <v>21583</v>
      </c>
      <c r="H92" s="21">
        <v>3262.3</v>
      </c>
      <c r="I92" s="20">
        <v>1511</v>
      </c>
      <c r="J92" s="21">
        <v>895.6</v>
      </c>
      <c r="K92" s="6">
        <v>13964</v>
      </c>
      <c r="L92" s="21">
        <v>2810</v>
      </c>
      <c r="M92" s="61">
        <v>1687</v>
      </c>
      <c r="N92" s="47">
        <v>1327.61</v>
      </c>
      <c r="O92" s="55"/>
      <c r="P92" s="55">
        <v>4254</v>
      </c>
      <c r="Q92" s="47">
        <v>1573.87</v>
      </c>
      <c r="R92" s="55">
        <v>274</v>
      </c>
      <c r="S92" s="55">
        <v>5308</v>
      </c>
      <c r="T92" s="67">
        <v>2470.02</v>
      </c>
      <c r="U92" s="67">
        <v>5526</v>
      </c>
      <c r="V92" s="67">
        <v>2577.32</v>
      </c>
      <c r="W92" s="67">
        <v>5537</v>
      </c>
      <c r="X92" s="67">
        <v>2662.51</v>
      </c>
      <c r="Y92" s="85">
        <f>SUM(S92/AF92)</f>
        <v>93.12280701754386</v>
      </c>
      <c r="Z92" s="83">
        <f>SUM(T92/AF92)</f>
        <v>43.333684210526314</v>
      </c>
      <c r="AA92" s="98">
        <f>SUM(U92/AF92)</f>
        <v>96.94736842105263</v>
      </c>
      <c r="AB92" s="99">
        <f>SUM(V92/AF92)</f>
        <v>45.2161403508772</v>
      </c>
      <c r="AC92" s="98">
        <f t="shared" si="0"/>
        <v>97.14035087719299</v>
      </c>
      <c r="AD92" s="99">
        <f t="shared" si="2"/>
        <v>46.710701754385966</v>
      </c>
      <c r="AE92" s="6" t="s">
        <v>130</v>
      </c>
      <c r="AF92" s="6">
        <v>57</v>
      </c>
      <c r="AG92" s="6"/>
      <c r="AH92" s="6"/>
      <c r="AI92" s="6">
        <v>27</v>
      </c>
      <c r="AJ92" s="22" t="s">
        <v>90</v>
      </c>
      <c r="AK92" s="23"/>
      <c r="AL92" s="23"/>
      <c r="AM92" s="24"/>
    </row>
    <row r="93" spans="2:39" ht="12.75">
      <c r="B93" s="27" t="s">
        <v>41</v>
      </c>
      <c r="C93" s="29"/>
      <c r="D93" s="94">
        <v>44370240103957</v>
      </c>
      <c r="E93" s="15" t="s">
        <v>28</v>
      </c>
      <c r="F93" s="25"/>
      <c r="G93" s="25"/>
      <c r="H93" s="26"/>
      <c r="I93" s="25">
        <v>227</v>
      </c>
      <c r="J93" s="26"/>
      <c r="K93" s="15">
        <v>2098</v>
      </c>
      <c r="L93" s="15"/>
      <c r="M93" s="62">
        <v>7901</v>
      </c>
      <c r="N93" s="49"/>
      <c r="O93" s="56"/>
      <c r="P93" s="56">
        <v>5034</v>
      </c>
      <c r="Q93" s="51"/>
      <c r="R93" s="56"/>
      <c r="S93" s="56">
        <v>6282</v>
      </c>
      <c r="T93" s="68"/>
      <c r="U93" s="68">
        <v>6584</v>
      </c>
      <c r="V93" s="68"/>
      <c r="W93" s="107">
        <v>6618</v>
      </c>
      <c r="X93" s="107"/>
      <c r="Y93" s="84">
        <f>SUM(S93/AF92)</f>
        <v>110.21052631578948</v>
      </c>
      <c r="Z93" s="83"/>
      <c r="AA93" s="98">
        <f>SUM(U93/AF92)</f>
        <v>115.50877192982456</v>
      </c>
      <c r="AB93" s="99"/>
      <c r="AC93" s="98">
        <f t="shared" si="1"/>
        <v>116.10526315789474</v>
      </c>
      <c r="AD93" s="99"/>
      <c r="AE93" s="15"/>
      <c r="AF93" s="15"/>
      <c r="AG93" s="15"/>
      <c r="AH93" s="15"/>
      <c r="AI93" s="15"/>
      <c r="AJ93" s="27" t="s">
        <v>89</v>
      </c>
      <c r="AK93" s="28"/>
      <c r="AL93" s="28"/>
      <c r="AM93" s="29"/>
    </row>
    <row r="94" spans="1:39" ht="12.75">
      <c r="A94">
        <v>44</v>
      </c>
      <c r="B94" s="33" t="s">
        <v>61</v>
      </c>
      <c r="C94" s="35"/>
      <c r="D94" s="32">
        <v>9190850</v>
      </c>
      <c r="E94" s="32" t="s">
        <v>29</v>
      </c>
      <c r="F94" s="30">
        <v>5518</v>
      </c>
      <c r="G94" s="30">
        <v>5307</v>
      </c>
      <c r="H94" s="31">
        <v>1324.37</v>
      </c>
      <c r="I94" s="30">
        <v>6742</v>
      </c>
      <c r="J94" s="31">
        <v>1766.97</v>
      </c>
      <c r="K94" s="6">
        <v>4831</v>
      </c>
      <c r="L94" s="6">
        <v>1766.97</v>
      </c>
      <c r="M94" s="61">
        <v>5870</v>
      </c>
      <c r="N94" s="47">
        <v>1577.98</v>
      </c>
      <c r="O94" s="55"/>
      <c r="P94" s="55">
        <v>4295</v>
      </c>
      <c r="Q94" s="105">
        <v>1193.61</v>
      </c>
      <c r="R94" s="55">
        <v>268</v>
      </c>
      <c r="S94" s="55">
        <v>5560</v>
      </c>
      <c r="T94" s="67">
        <v>1945.17</v>
      </c>
      <c r="U94" s="67">
        <v>3034</v>
      </c>
      <c r="V94" s="67">
        <v>1208.36</v>
      </c>
      <c r="W94" s="67">
        <v>3593</v>
      </c>
      <c r="X94" s="67">
        <v>1672.51</v>
      </c>
      <c r="Y94" s="85">
        <f>SUM(S94/AF94)</f>
        <v>231.66666666666666</v>
      </c>
      <c r="Z94" s="83">
        <f>SUM(T94/AF94)</f>
        <v>81.04875</v>
      </c>
      <c r="AA94" s="98">
        <f>SUM(U94/AF94)</f>
        <v>126.41666666666667</v>
      </c>
      <c r="AB94" s="99">
        <f>SUM(V94/AF94)</f>
        <v>50.34833333333333</v>
      </c>
      <c r="AC94" s="98">
        <f t="shared" si="0"/>
        <v>149.70833333333334</v>
      </c>
      <c r="AD94" s="99">
        <f t="shared" si="2"/>
        <v>69.68791666666667</v>
      </c>
      <c r="AE94" s="6" t="s">
        <v>130</v>
      </c>
      <c r="AF94" s="6">
        <v>24</v>
      </c>
      <c r="AG94" s="6"/>
      <c r="AH94" s="6"/>
      <c r="AI94" s="6">
        <v>3</v>
      </c>
      <c r="AJ94" s="22"/>
      <c r="AK94" s="23"/>
      <c r="AL94" s="23"/>
      <c r="AM94" s="24"/>
    </row>
    <row r="95" spans="2:39" ht="12.75">
      <c r="B95" s="33" t="s">
        <v>62</v>
      </c>
      <c r="C95" s="35"/>
      <c r="D95" s="95">
        <v>52670150190895</v>
      </c>
      <c r="E95" s="32" t="s">
        <v>28</v>
      </c>
      <c r="F95" s="30">
        <v>4175</v>
      </c>
      <c r="G95" s="30">
        <v>3691</v>
      </c>
      <c r="H95" s="31"/>
      <c r="I95" s="30">
        <v>4689</v>
      </c>
      <c r="J95" s="31"/>
      <c r="K95" s="15">
        <v>2284</v>
      </c>
      <c r="L95" s="15"/>
      <c r="M95" s="62">
        <v>2775</v>
      </c>
      <c r="N95" s="49"/>
      <c r="O95" s="57"/>
      <c r="P95" s="56">
        <v>2031</v>
      </c>
      <c r="Q95" s="51"/>
      <c r="R95" s="56"/>
      <c r="S95" s="56">
        <v>2692</v>
      </c>
      <c r="T95" s="68"/>
      <c r="U95" s="68">
        <v>2320</v>
      </c>
      <c r="V95" s="68"/>
      <c r="W95" s="107">
        <v>3924</v>
      </c>
      <c r="X95" s="107"/>
      <c r="Y95" s="84">
        <f>SUM(S95/AF94)</f>
        <v>112.16666666666667</v>
      </c>
      <c r="Z95" s="83"/>
      <c r="AA95" s="98">
        <f>SUM(U95/AF94)</f>
        <v>96.66666666666667</v>
      </c>
      <c r="AB95" s="99"/>
      <c r="AC95" s="98">
        <f t="shared" si="1"/>
        <v>163.5</v>
      </c>
      <c r="AD95" s="99"/>
      <c r="AE95" s="15"/>
      <c r="AF95" s="15"/>
      <c r="AG95" s="15"/>
      <c r="AH95" s="15"/>
      <c r="AI95" s="15"/>
      <c r="AJ95" s="27"/>
      <c r="AK95" s="28"/>
      <c r="AL95" s="28"/>
      <c r="AM95" s="29"/>
    </row>
    <row r="96" spans="1:39" ht="12.75">
      <c r="A96">
        <v>45</v>
      </c>
      <c r="B96" s="22" t="s">
        <v>38</v>
      </c>
      <c r="C96" s="24"/>
      <c r="D96" s="96">
        <v>62200020400127</v>
      </c>
      <c r="E96" s="6" t="s">
        <v>29</v>
      </c>
      <c r="F96" s="20"/>
      <c r="G96" s="20">
        <v>12414</v>
      </c>
      <c r="H96" s="21">
        <v>2992.8</v>
      </c>
      <c r="I96" s="20">
        <v>11612</v>
      </c>
      <c r="J96" s="21">
        <v>2968.03</v>
      </c>
      <c r="K96" s="6">
        <v>10299</v>
      </c>
      <c r="L96" s="6">
        <v>2968.03</v>
      </c>
      <c r="M96" s="61">
        <v>8193</v>
      </c>
      <c r="N96" s="47">
        <v>2933.77</v>
      </c>
      <c r="O96" s="55">
        <v>382</v>
      </c>
      <c r="P96" s="55">
        <v>8482</v>
      </c>
      <c r="Q96" s="47">
        <v>2993.15</v>
      </c>
      <c r="R96" s="55">
        <v>365</v>
      </c>
      <c r="S96" s="55">
        <v>8209</v>
      </c>
      <c r="T96" s="67">
        <v>3328.2</v>
      </c>
      <c r="U96" s="67">
        <v>8190</v>
      </c>
      <c r="V96" s="67">
        <v>3525.93</v>
      </c>
      <c r="W96" s="67">
        <v>8727</v>
      </c>
      <c r="X96" s="67">
        <v>3951.3</v>
      </c>
      <c r="Y96" s="85">
        <f>SUM(S96/AF96)</f>
        <v>139.135593220339</v>
      </c>
      <c r="Z96" s="83">
        <f>SUM(T96/AF96)</f>
        <v>56.41016949152542</v>
      </c>
      <c r="AA96" s="98">
        <f>SUM(U96/AF96)</f>
        <v>138.8135593220339</v>
      </c>
      <c r="AB96" s="99">
        <f>SUM(V96/AF96)</f>
        <v>59.76152542372881</v>
      </c>
      <c r="AC96" s="98">
        <f t="shared" si="0"/>
        <v>147.91525423728814</v>
      </c>
      <c r="AD96" s="99">
        <f t="shared" si="2"/>
        <v>66.97118644067797</v>
      </c>
      <c r="AE96" s="6" t="s">
        <v>131</v>
      </c>
      <c r="AF96" s="6">
        <v>59</v>
      </c>
      <c r="AG96" s="6"/>
      <c r="AH96" s="6"/>
      <c r="AI96" s="6">
        <v>20</v>
      </c>
      <c r="AJ96" s="22"/>
      <c r="AK96" s="23"/>
      <c r="AL96" s="23"/>
      <c r="AM96" s="24"/>
    </row>
    <row r="97" spans="2:39" ht="12.75">
      <c r="B97" s="27" t="s">
        <v>42</v>
      </c>
      <c r="C97" s="29"/>
      <c r="D97" s="15"/>
      <c r="E97" s="15" t="s">
        <v>28</v>
      </c>
      <c r="F97" s="25"/>
      <c r="G97" s="25">
        <v>9425</v>
      </c>
      <c r="H97" s="15"/>
      <c r="I97" s="25">
        <v>8002</v>
      </c>
      <c r="J97" s="15"/>
      <c r="K97" s="15">
        <v>3544</v>
      </c>
      <c r="L97" s="15"/>
      <c r="M97" s="62">
        <v>8176</v>
      </c>
      <c r="N97" s="49"/>
      <c r="O97" s="57"/>
      <c r="P97" s="56">
        <v>8036</v>
      </c>
      <c r="Q97" s="51"/>
      <c r="R97" s="56"/>
      <c r="S97" s="56">
        <v>8015</v>
      </c>
      <c r="T97" s="68"/>
      <c r="U97" s="68">
        <v>8042</v>
      </c>
      <c r="V97" s="68"/>
      <c r="W97" s="107">
        <v>8376</v>
      </c>
      <c r="X97" s="107"/>
      <c r="Y97" s="84">
        <f>SUM(S97/AF96)</f>
        <v>135.84745762711864</v>
      </c>
      <c r="Z97" s="83"/>
      <c r="AA97" s="98">
        <f>SUM(U97/AF96)</f>
        <v>136.3050847457627</v>
      </c>
      <c r="AB97" s="99"/>
      <c r="AC97" s="98">
        <f t="shared" si="1"/>
        <v>141.96610169491527</v>
      </c>
      <c r="AD97" s="99"/>
      <c r="AE97" s="15" t="s">
        <v>132</v>
      </c>
      <c r="AF97" s="15"/>
      <c r="AG97" s="15"/>
      <c r="AH97" s="15"/>
      <c r="AI97" s="15"/>
      <c r="AJ97" s="33" t="s">
        <v>69</v>
      </c>
      <c r="AK97" s="28"/>
      <c r="AL97" s="28"/>
      <c r="AM97" s="29"/>
    </row>
    <row r="98" spans="1:39" ht="12.75">
      <c r="A98">
        <v>46</v>
      </c>
      <c r="B98" s="33" t="s">
        <v>37</v>
      </c>
      <c r="C98" s="35"/>
      <c r="D98" s="95">
        <v>44500022200472</v>
      </c>
      <c r="E98" s="32" t="s">
        <v>29</v>
      </c>
      <c r="F98" s="32"/>
      <c r="G98" s="30">
        <v>24172</v>
      </c>
      <c r="H98" s="31">
        <v>4772.09</v>
      </c>
      <c r="I98" s="30">
        <v>24524</v>
      </c>
      <c r="J98" s="32">
        <v>5192.77</v>
      </c>
      <c r="K98" s="6">
        <v>17899</v>
      </c>
      <c r="L98" s="6">
        <v>5192.77</v>
      </c>
      <c r="M98" s="50">
        <v>14192</v>
      </c>
      <c r="N98" s="47">
        <v>3647.6</v>
      </c>
      <c r="O98" s="55">
        <v>377</v>
      </c>
      <c r="P98" s="55">
        <v>12710</v>
      </c>
      <c r="Q98" s="47">
        <v>3189.32</v>
      </c>
      <c r="R98" s="55">
        <v>365</v>
      </c>
      <c r="S98" s="55">
        <v>11586</v>
      </c>
      <c r="T98" s="67">
        <v>3343.97</v>
      </c>
      <c r="U98" s="67">
        <v>12038</v>
      </c>
      <c r="V98" s="67">
        <v>3645.33</v>
      </c>
      <c r="W98" s="67">
        <v>11310</v>
      </c>
      <c r="X98" s="67">
        <v>3695.9</v>
      </c>
      <c r="Y98" s="85">
        <f>SUM(S98/AF98)</f>
        <v>87.11278195488721</v>
      </c>
      <c r="Z98" s="83">
        <f>SUM(T98/AF98)</f>
        <v>25.142631578947366</v>
      </c>
      <c r="AA98" s="98">
        <f>SUM(U98/AF98)</f>
        <v>90.51127819548873</v>
      </c>
      <c r="AB98" s="99">
        <f>SUM(V98/AF98)</f>
        <v>27.408496240601504</v>
      </c>
      <c r="AC98" s="98">
        <f t="shared" si="0"/>
        <v>85.0375939849624</v>
      </c>
      <c r="AD98" s="99">
        <f t="shared" si="2"/>
        <v>27.78872180451128</v>
      </c>
      <c r="AE98" s="6" t="s">
        <v>131</v>
      </c>
      <c r="AF98" s="6">
        <v>133</v>
      </c>
      <c r="AG98" s="6"/>
      <c r="AH98" s="6"/>
      <c r="AI98" s="6">
        <v>63</v>
      </c>
      <c r="AJ98" s="22" t="s">
        <v>69</v>
      </c>
      <c r="AK98" s="23"/>
      <c r="AL98" s="23"/>
      <c r="AM98" s="24"/>
    </row>
    <row r="99" spans="2:39" ht="12.75">
      <c r="B99" s="33"/>
      <c r="C99" s="35"/>
      <c r="D99" s="32"/>
      <c r="E99" s="32" t="s">
        <v>28</v>
      </c>
      <c r="F99" s="32"/>
      <c r="G99" s="30">
        <v>7313</v>
      </c>
      <c r="H99" s="32"/>
      <c r="I99" s="30">
        <v>6646</v>
      </c>
      <c r="J99" s="32"/>
      <c r="K99" s="32">
        <v>4950</v>
      </c>
      <c r="L99" s="32"/>
      <c r="M99" s="42">
        <v>3641</v>
      </c>
      <c r="N99" s="49"/>
      <c r="O99" s="57"/>
      <c r="P99" s="57">
        <v>3080</v>
      </c>
      <c r="Q99" s="42"/>
      <c r="R99" s="57"/>
      <c r="S99" s="57">
        <v>3037</v>
      </c>
      <c r="T99" s="69"/>
      <c r="U99" s="69">
        <v>3161</v>
      </c>
      <c r="V99" s="69"/>
      <c r="W99" s="69">
        <v>3341</v>
      </c>
      <c r="X99" s="69"/>
      <c r="Y99" s="89">
        <f>SUM(S99/AF98)</f>
        <v>22.834586466165412</v>
      </c>
      <c r="Z99" s="83"/>
      <c r="AA99" s="98">
        <f>SUM(U99/AF98)</f>
        <v>23.76691729323308</v>
      </c>
      <c r="AB99" s="99"/>
      <c r="AC99" s="98">
        <f t="shared" si="1"/>
        <v>25.1203007518797</v>
      </c>
      <c r="AD99" s="99"/>
      <c r="AE99" s="15" t="s">
        <v>132</v>
      </c>
      <c r="AF99" s="15"/>
      <c r="AG99" s="15"/>
      <c r="AH99" s="15"/>
      <c r="AI99" s="15"/>
      <c r="AJ99" s="27"/>
      <c r="AK99" s="28"/>
      <c r="AL99" s="28"/>
      <c r="AM99" s="29"/>
    </row>
    <row r="100" spans="2:39" ht="12.75">
      <c r="B100" s="38" t="s">
        <v>58</v>
      </c>
      <c r="C100" s="40"/>
      <c r="D100" s="37"/>
      <c r="E100" s="37"/>
      <c r="F100" s="36">
        <f aca="true" t="shared" si="3" ref="F100:N100">SUM(F7:F99)</f>
        <v>648484</v>
      </c>
      <c r="G100" s="36">
        <f t="shared" si="3"/>
        <v>764236</v>
      </c>
      <c r="H100" s="36">
        <f t="shared" si="3"/>
        <v>106560.5</v>
      </c>
      <c r="I100" s="36">
        <f t="shared" si="3"/>
        <v>738335</v>
      </c>
      <c r="J100" s="36">
        <f t="shared" si="3"/>
        <v>102600.68000000002</v>
      </c>
      <c r="K100" s="36">
        <f t="shared" si="3"/>
        <v>747802</v>
      </c>
      <c r="L100" s="36">
        <f t="shared" si="3"/>
        <v>117950.20000000001</v>
      </c>
      <c r="M100" s="52">
        <f t="shared" si="3"/>
        <v>743142</v>
      </c>
      <c r="N100" s="52">
        <f t="shared" si="3"/>
        <v>135095.48999999996</v>
      </c>
      <c r="O100" s="52"/>
      <c r="P100" s="58">
        <f>SUM(P7:P99)</f>
        <v>708978</v>
      </c>
      <c r="Q100" s="52">
        <f>SUM(Q7:Q99)</f>
        <v>130035.392</v>
      </c>
      <c r="R100" s="58">
        <f>SUM(R7:R99)/46</f>
        <v>358.9782608695652</v>
      </c>
      <c r="S100" s="58">
        <f aca="true" t="shared" si="4" ref="S100:X100">SUM(S7:S99)</f>
        <v>701145</v>
      </c>
      <c r="T100" s="70">
        <f t="shared" si="4"/>
        <v>132918.83</v>
      </c>
      <c r="U100" s="70">
        <f t="shared" si="4"/>
        <v>661511.8999999999</v>
      </c>
      <c r="V100" s="70">
        <f t="shared" si="4"/>
        <v>130378.58000000005</v>
      </c>
      <c r="W100" s="70">
        <f t="shared" si="4"/>
        <v>688917</v>
      </c>
      <c r="X100" s="70">
        <f t="shared" si="4"/>
        <v>145156.05000000002</v>
      </c>
      <c r="Y100" s="86">
        <f>SUM(S100/(AF100-AI100))</f>
        <v>359.5615384615385</v>
      </c>
      <c r="Z100" s="86">
        <f>SUM(T100/(AF100-AI100))</f>
        <v>68.16350256410256</v>
      </c>
      <c r="AA100" s="100">
        <f>SUM(U100/(AF100-AI100))</f>
        <v>339.2368717948718</v>
      </c>
      <c r="AB100" s="99">
        <f>SUM(V100/(AF100-AI100))</f>
        <v>66.86081025641028</v>
      </c>
      <c r="AC100" s="98">
        <f>SUM(W100/(AF100-AI100))</f>
        <v>353.29076923076923</v>
      </c>
      <c r="AD100" s="99">
        <f>SUM(X100/(AF100-AI100))</f>
        <v>74.43900000000001</v>
      </c>
      <c r="AE100" s="37"/>
      <c r="AF100" s="37">
        <f>SUM(AF7:AF99)</f>
        <v>2265</v>
      </c>
      <c r="AG100" s="37"/>
      <c r="AH100" s="37"/>
      <c r="AI100" s="37">
        <f>SUM(AI7:AI99)</f>
        <v>315</v>
      </c>
      <c r="AJ100" s="38" t="s">
        <v>68</v>
      </c>
      <c r="AK100" s="39"/>
      <c r="AL100" s="39"/>
      <c r="AM100" s="40"/>
    </row>
    <row r="101" spans="2:39" ht="12.75">
      <c r="B101" s="4"/>
      <c r="C101" s="4"/>
      <c r="D101" s="4"/>
      <c r="E101" s="4"/>
      <c r="F101" s="4">
        <v>2003</v>
      </c>
      <c r="G101" s="41">
        <v>2004</v>
      </c>
      <c r="H101" s="4">
        <v>2004</v>
      </c>
      <c r="I101" s="41">
        <v>2005</v>
      </c>
      <c r="J101" s="4">
        <v>2005</v>
      </c>
      <c r="K101" s="42">
        <v>2006</v>
      </c>
      <c r="L101" s="4">
        <v>2006</v>
      </c>
      <c r="M101" s="42">
        <v>2007</v>
      </c>
      <c r="N101" s="65">
        <v>2007</v>
      </c>
      <c r="O101" s="65"/>
      <c r="P101" s="65">
        <v>2008</v>
      </c>
      <c r="Q101" s="65">
        <v>2008</v>
      </c>
      <c r="R101" s="66"/>
      <c r="S101" s="97">
        <v>2009</v>
      </c>
      <c r="T101" s="97">
        <v>2009</v>
      </c>
      <c r="U101" s="97">
        <v>2010</v>
      </c>
      <c r="V101" s="97">
        <v>2010</v>
      </c>
      <c r="W101" s="97">
        <v>2011</v>
      </c>
      <c r="X101" s="97">
        <v>2011</v>
      </c>
      <c r="Y101" s="76" t="s">
        <v>116</v>
      </c>
      <c r="Z101" s="76" t="s">
        <v>116</v>
      </c>
      <c r="AA101" s="76" t="s">
        <v>116</v>
      </c>
      <c r="AB101" s="104" t="s">
        <v>116</v>
      </c>
      <c r="AC101" s="76" t="s">
        <v>116</v>
      </c>
      <c r="AD101" s="104" t="s">
        <v>116</v>
      </c>
      <c r="AE101" s="4"/>
      <c r="AF101" s="76" t="s">
        <v>48</v>
      </c>
      <c r="AG101" s="76"/>
      <c r="AH101" s="76"/>
      <c r="AI101" s="76" t="s">
        <v>142</v>
      </c>
      <c r="AJ101" s="4"/>
      <c r="AK101" s="4"/>
      <c r="AL101" s="4"/>
      <c r="AM101" s="35"/>
    </row>
    <row r="102" spans="2:39" ht="12.75">
      <c r="B102" s="4"/>
      <c r="C102" s="4"/>
      <c r="D102" s="4"/>
      <c r="E102" s="4"/>
      <c r="F102" s="4" t="s">
        <v>63</v>
      </c>
      <c r="G102" s="43" t="s">
        <v>63</v>
      </c>
      <c r="H102" s="4" t="s">
        <v>121</v>
      </c>
      <c r="I102" s="43" t="s">
        <v>63</v>
      </c>
      <c r="J102" s="4" t="s">
        <v>121</v>
      </c>
      <c r="K102" s="4" t="s">
        <v>63</v>
      </c>
      <c r="L102" s="4" t="s">
        <v>121</v>
      </c>
      <c r="M102" s="65" t="s">
        <v>63</v>
      </c>
      <c r="N102" s="65" t="s">
        <v>121</v>
      </c>
      <c r="O102" s="65"/>
      <c r="P102" s="65" t="s">
        <v>63</v>
      </c>
      <c r="Q102" s="65" t="s">
        <v>121</v>
      </c>
      <c r="R102" s="65"/>
      <c r="S102" s="65" t="s">
        <v>63</v>
      </c>
      <c r="T102" s="65" t="s">
        <v>121</v>
      </c>
      <c r="U102" s="65" t="s">
        <v>63</v>
      </c>
      <c r="V102" s="65" t="s">
        <v>121</v>
      </c>
      <c r="W102" s="65" t="s">
        <v>63</v>
      </c>
      <c r="X102" s="65" t="s">
        <v>121</v>
      </c>
      <c r="Y102" s="90" t="s">
        <v>120</v>
      </c>
      <c r="Z102" s="90" t="s">
        <v>117</v>
      </c>
      <c r="AA102" s="90" t="s">
        <v>120</v>
      </c>
      <c r="AB102" s="90" t="s">
        <v>124</v>
      </c>
      <c r="AC102" s="90" t="s">
        <v>120</v>
      </c>
      <c r="AD102" s="90" t="s">
        <v>137</v>
      </c>
      <c r="AE102" s="4"/>
      <c r="AF102" s="76" t="s">
        <v>49</v>
      </c>
      <c r="AG102" s="76"/>
      <c r="AH102" s="76"/>
      <c r="AI102" s="76" t="s">
        <v>87</v>
      </c>
      <c r="AJ102" s="4"/>
      <c r="AK102" s="4"/>
      <c r="AL102" s="4"/>
      <c r="AM102" s="35"/>
    </row>
    <row r="103" spans="2:39" ht="12.75">
      <c r="B103" s="4"/>
      <c r="C103" s="4"/>
      <c r="D103" s="4"/>
      <c r="E103" s="4"/>
      <c r="F103" s="4"/>
      <c r="G103" s="43"/>
      <c r="H103" s="4"/>
      <c r="I103" s="43"/>
      <c r="J103" s="4"/>
      <c r="K103" s="4"/>
      <c r="L103" s="4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90"/>
      <c r="Z103" s="90"/>
      <c r="AA103" s="90"/>
      <c r="AB103" s="90"/>
      <c r="AC103" s="90"/>
      <c r="AD103" s="90"/>
      <c r="AE103" s="4"/>
      <c r="AF103" s="76"/>
      <c r="AG103" s="76"/>
      <c r="AH103" s="76"/>
      <c r="AI103" s="76"/>
      <c r="AJ103" s="4"/>
      <c r="AK103" s="4"/>
      <c r="AL103" s="4"/>
      <c r="AM103" s="4"/>
    </row>
    <row r="104" spans="2:39" ht="12.75">
      <c r="B104" s="4"/>
      <c r="C104" s="4"/>
      <c r="D104" s="4"/>
      <c r="E104" s="4"/>
      <c r="F104" s="4"/>
      <c r="G104" s="43"/>
      <c r="H104" s="4"/>
      <c r="I104" s="43"/>
      <c r="J104" s="4"/>
      <c r="K104" s="4"/>
      <c r="L104" s="4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90"/>
      <c r="Z104" s="90"/>
      <c r="AA104" s="90"/>
      <c r="AB104" s="90"/>
      <c r="AC104" s="90"/>
      <c r="AD104" s="90"/>
      <c r="AE104" s="4"/>
      <c r="AF104" s="76"/>
      <c r="AG104" s="76"/>
      <c r="AH104" s="76"/>
      <c r="AI104" s="76"/>
      <c r="AJ104" s="4"/>
      <c r="AK104" s="4"/>
      <c r="AL104" s="4"/>
      <c r="AM104" s="4"/>
    </row>
    <row r="105" spans="2:39" ht="12.75">
      <c r="B105" s="4"/>
      <c r="C105" s="4"/>
      <c r="D105" s="4"/>
      <c r="E105" s="4"/>
      <c r="F105" s="4"/>
      <c r="G105" s="43"/>
      <c r="H105" s="4"/>
      <c r="I105" s="43"/>
      <c r="J105" s="4"/>
      <c r="K105" s="4"/>
      <c r="L105" s="4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90">
        <v>2009</v>
      </c>
      <c r="Z105" s="91"/>
      <c r="AA105" s="90">
        <v>2010</v>
      </c>
      <c r="AB105" s="91"/>
      <c r="AC105" s="90">
        <v>2011</v>
      </c>
      <c r="AD105" s="91"/>
      <c r="AE105" s="4"/>
      <c r="AF105" s="76"/>
      <c r="AG105" s="76"/>
      <c r="AH105" s="76"/>
      <c r="AI105" s="91"/>
      <c r="AJ105" s="4"/>
      <c r="AK105" s="4"/>
      <c r="AL105" s="4"/>
      <c r="AM105" s="4"/>
    </row>
    <row r="106" spans="9:24" ht="12.75">
      <c r="I106" s="1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</row>
    <row r="107" spans="4:24" ht="12.75">
      <c r="D107" s="53"/>
      <c r="I107" s="1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</row>
    <row r="108" spans="9:24" ht="12.75">
      <c r="I108" s="1"/>
      <c r="M108" s="65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</row>
    <row r="109" spans="9:24" ht="12.75">
      <c r="I109" s="1"/>
      <c r="M109" s="65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</row>
    <row r="110" spans="9:24" ht="12.75">
      <c r="I110" s="1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</row>
    <row r="111" spans="9:24" ht="12.75">
      <c r="I111" s="1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</row>
    <row r="112" spans="9:24" ht="12.75">
      <c r="I112" s="1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</row>
    <row r="113" spans="9:24" ht="12.75">
      <c r="I113" s="1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</row>
    <row r="114" spans="9:24" ht="12.75">
      <c r="I114" s="1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</row>
    <row r="115" spans="9:24" ht="12.75">
      <c r="I115" s="1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</row>
    <row r="116" spans="9:24" ht="12.75">
      <c r="I116" s="1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9:24" ht="12.75">
      <c r="I117" s="1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9:24" ht="12.75">
      <c r="I118" s="1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</row>
    <row r="119" spans="9:24" ht="12.75">
      <c r="I119" s="1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</row>
    <row r="120" spans="9:24" ht="12.75">
      <c r="I120" s="1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</row>
    <row r="121" spans="9:24" ht="12.75">
      <c r="I121" s="1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</row>
    <row r="122" spans="9:24" ht="12.75">
      <c r="I122" s="1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</row>
    <row r="123" spans="9:24" ht="12.75">
      <c r="I123" s="1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</row>
    <row r="124" spans="9:24" ht="12.75">
      <c r="I124" s="1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</row>
    <row r="125" spans="9:24" ht="12.75">
      <c r="I125" s="1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</row>
    <row r="126" spans="9:24" ht="12.75">
      <c r="I126" s="1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</row>
    <row r="127" spans="9:24" ht="12.75">
      <c r="I127" s="1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</row>
    <row r="128" spans="9:24" ht="12.75">
      <c r="I128" s="1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</row>
    <row r="129" spans="9:24" ht="12.75">
      <c r="I129" s="1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</row>
    <row r="130" spans="9:24" ht="12.75">
      <c r="I130" s="1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</row>
    <row r="131" spans="9:24" ht="12.75">
      <c r="I131" s="1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</row>
    <row r="132" spans="9:24" ht="12.75">
      <c r="I132" s="1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</row>
    <row r="133" spans="9:24" ht="12.75">
      <c r="I133" s="1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</row>
    <row r="134" spans="9:24" ht="12.75">
      <c r="I134" s="1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</row>
    <row r="135" spans="9:24" ht="12.75">
      <c r="I135" s="1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</row>
    <row r="136" spans="9:24" ht="12.75">
      <c r="I136" s="1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</row>
    <row r="137" spans="9:24" ht="12.75">
      <c r="I137" s="1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  <row r="138" spans="9:24" ht="12.75">
      <c r="I138" s="1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</row>
    <row r="139" spans="9:24" ht="12.75">
      <c r="I139" s="1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</row>
    <row r="140" spans="9:24" ht="12.75">
      <c r="I140" s="1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</row>
    <row r="141" spans="9:24" ht="12.75">
      <c r="I141" s="1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</row>
    <row r="142" spans="9:24" ht="12.75">
      <c r="I142" s="1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</row>
    <row r="143" spans="9:24" ht="12.75">
      <c r="I143" s="1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</row>
    <row r="144" spans="9:24" ht="12.75">
      <c r="I144" s="1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</row>
    <row r="145" spans="9:24" ht="12.75">
      <c r="I145" s="1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</row>
    <row r="146" spans="9:24" ht="12.75">
      <c r="I146" s="1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</row>
    <row r="147" spans="9:24" ht="12.75">
      <c r="I147" s="1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</row>
    <row r="148" spans="9:24" ht="12.75">
      <c r="I148" s="1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  <row r="149" spans="9:24" ht="12.75">
      <c r="I149" s="1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</row>
    <row r="150" spans="9:24" ht="12.75">
      <c r="I150" s="1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</row>
    <row r="151" spans="9:24" ht="12.75">
      <c r="I151" s="1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  <row r="152" spans="9:24" ht="12.75">
      <c r="I152" s="1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</row>
    <row r="153" spans="9:24" ht="12.75">
      <c r="I153" s="1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</row>
    <row r="154" spans="9:24" ht="12.75">
      <c r="I154" s="1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  <row r="155" spans="9:24" ht="12.75">
      <c r="I155" s="1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</row>
    <row r="156" spans="9:24" ht="12.75">
      <c r="I156" s="1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  <row r="157" spans="9:24" ht="12.75">
      <c r="I157" s="1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</row>
    <row r="158" spans="9:24" ht="12.75">
      <c r="I158" s="1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</row>
    <row r="159" spans="9:24" ht="12.75">
      <c r="I159" s="1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  <row r="160" spans="9:24" ht="12.75">
      <c r="I160" s="1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</row>
    <row r="161" spans="9:24" ht="12.75">
      <c r="I161" s="1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</row>
    <row r="162" spans="9:24" ht="12.75">
      <c r="I162" s="1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</row>
    <row r="163" spans="9:24" ht="12.75">
      <c r="I163" s="1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</row>
    <row r="164" ht="12.75">
      <c r="I164" s="1"/>
    </row>
    <row r="173" spans="2:8" ht="12.75">
      <c r="B173" s="2"/>
      <c r="C173" s="2"/>
      <c r="D173" s="2"/>
      <c r="E173" s="2"/>
      <c r="F173" s="2"/>
      <c r="G173" s="2"/>
      <c r="H173" s="1"/>
    </row>
    <row r="174" spans="2:8" ht="12.75">
      <c r="B174" s="2"/>
      <c r="C174" s="2"/>
      <c r="D174" s="2"/>
      <c r="E174" s="2"/>
      <c r="F174" s="2"/>
      <c r="G174" s="2"/>
      <c r="H174" s="1"/>
    </row>
    <row r="175" spans="2:8" ht="12.75">
      <c r="B175" s="2"/>
      <c r="C175" s="2"/>
      <c r="D175" s="2"/>
      <c r="E175" s="2"/>
      <c r="F175" s="2"/>
      <c r="G175" s="2"/>
      <c r="H175" s="1"/>
    </row>
    <row r="176" spans="2:8" ht="12.75">
      <c r="B176" s="2"/>
      <c r="C176" s="2"/>
      <c r="D176" s="2"/>
      <c r="E176" s="2"/>
      <c r="F176" s="2"/>
      <c r="G176" s="2"/>
      <c r="H176" s="1"/>
    </row>
    <row r="177" spans="2:8" ht="12.75">
      <c r="B177" s="2"/>
      <c r="C177" s="2"/>
      <c r="D177" s="2"/>
      <c r="E177" s="2"/>
      <c r="F177" s="2"/>
      <c r="G177" s="2"/>
      <c r="H177" s="1"/>
    </row>
    <row r="178" spans="2:8" ht="12.75">
      <c r="B178" s="2"/>
      <c r="C178" s="2"/>
      <c r="D178" s="2"/>
      <c r="E178" s="2"/>
      <c r="F178" s="2"/>
      <c r="G178" s="2"/>
      <c r="H178" s="1"/>
    </row>
    <row r="179" spans="2:8" ht="12.75">
      <c r="B179" s="2"/>
      <c r="C179" s="2"/>
      <c r="D179" s="2"/>
      <c r="E179" s="2"/>
      <c r="F179" s="2"/>
      <c r="G179" s="2"/>
      <c r="H179" s="1"/>
    </row>
    <row r="180" spans="2:8" ht="12.75">
      <c r="B180" s="2"/>
      <c r="C180" s="2"/>
      <c r="D180" s="2"/>
      <c r="E180" s="2"/>
      <c r="F180" s="2"/>
      <c r="G180" s="2"/>
      <c r="H180" s="1"/>
    </row>
    <row r="181" spans="2:7" ht="12.75">
      <c r="B181" s="2"/>
      <c r="C181" s="2"/>
      <c r="D181" s="2"/>
      <c r="E181" s="2"/>
      <c r="F181" s="2"/>
      <c r="G181" s="2"/>
    </row>
    <row r="182" spans="2:7" ht="12.75">
      <c r="B182" s="2"/>
      <c r="C182" s="2"/>
      <c r="D182" s="2"/>
      <c r="E182" s="2"/>
      <c r="F182" s="2"/>
      <c r="G182" s="2"/>
    </row>
    <row r="183" spans="2:7" ht="12.75">
      <c r="B183" s="2"/>
      <c r="C183" s="2"/>
      <c r="D183" s="2"/>
      <c r="E183" s="2"/>
      <c r="F183" s="2"/>
      <c r="G183" s="2"/>
    </row>
    <row r="184" spans="2:7" ht="12.75">
      <c r="B184" s="2"/>
      <c r="C184" s="2"/>
      <c r="D184" s="2"/>
      <c r="E184" s="2"/>
      <c r="F184" s="2"/>
      <c r="G184" s="2"/>
    </row>
    <row r="185" spans="2:7" ht="12.75">
      <c r="B185" s="2"/>
      <c r="C185" s="2"/>
      <c r="D185" s="2"/>
      <c r="E185" s="2"/>
      <c r="F185" s="2"/>
      <c r="G185" s="2"/>
    </row>
    <row r="186" spans="2:7" ht="12.75">
      <c r="B186" s="2"/>
      <c r="C186" s="2"/>
      <c r="D186" s="2"/>
      <c r="E186" s="2"/>
      <c r="F186" s="2"/>
      <c r="G186" s="2"/>
    </row>
    <row r="187" spans="2:7" ht="12.75">
      <c r="B187" s="2"/>
      <c r="C187" s="2"/>
      <c r="D187" s="2"/>
      <c r="E187" s="2"/>
      <c r="F187" s="2"/>
      <c r="G187" s="2"/>
    </row>
    <row r="188" spans="2:7" ht="12.75">
      <c r="B188" s="2"/>
      <c r="C188" s="2"/>
      <c r="D188" s="2"/>
      <c r="E188" s="2"/>
      <c r="F188" s="2"/>
      <c r="G188" s="2"/>
    </row>
    <row r="189" spans="2:7" ht="12.75">
      <c r="B189" s="2"/>
      <c r="C189" s="2"/>
      <c r="D189" s="2"/>
      <c r="E189" s="2"/>
      <c r="F189" s="2"/>
      <c r="G189" s="2"/>
    </row>
    <row r="190" spans="2:7" ht="12.75">
      <c r="B190" s="2"/>
      <c r="C190" s="2"/>
      <c r="D190" s="2"/>
      <c r="E190" s="2"/>
      <c r="F190" s="2"/>
      <c r="G190" s="2"/>
    </row>
    <row r="191" spans="2:7" ht="12.75">
      <c r="B191" s="2"/>
      <c r="C191" s="2"/>
      <c r="D191" s="2"/>
      <c r="E191" s="2"/>
      <c r="F191" s="2"/>
      <c r="G191" s="2"/>
    </row>
    <row r="192" spans="2:7" ht="12.75">
      <c r="B192" s="2"/>
      <c r="C192" s="2"/>
      <c r="D192" s="2"/>
      <c r="E192" s="2"/>
      <c r="F192" s="2"/>
      <c r="G192" s="2"/>
    </row>
    <row r="193" spans="2:7" ht="12.75">
      <c r="B193" s="2"/>
      <c r="C193" s="2"/>
      <c r="D193" s="2"/>
      <c r="E193" s="2"/>
      <c r="F193" s="2"/>
      <c r="G193" s="2"/>
    </row>
    <row r="194" spans="2:7" ht="12.75">
      <c r="B194" s="2"/>
      <c r="C194" s="2"/>
      <c r="D194" s="2"/>
      <c r="E194" s="2"/>
      <c r="F194" s="2"/>
      <c r="G194" s="2"/>
    </row>
    <row r="195" spans="2:7" ht="12.75">
      <c r="B195" s="2"/>
      <c r="C195" s="2"/>
      <c r="D195" s="2"/>
      <c r="E195" s="2"/>
      <c r="F195" s="2"/>
      <c r="G195" s="2"/>
    </row>
    <row r="196" spans="2:7" ht="12.75">
      <c r="B196" s="2"/>
      <c r="C196" s="2"/>
      <c r="D196" s="2"/>
      <c r="E196" s="2"/>
      <c r="F196" s="2"/>
      <c r="G196" s="2"/>
    </row>
    <row r="197" spans="2:7" ht="12.75">
      <c r="B197" s="2"/>
      <c r="C197" s="2"/>
      <c r="D197" s="2"/>
      <c r="E197" s="2"/>
      <c r="F197" s="2"/>
      <c r="G197" s="2"/>
    </row>
    <row r="198" spans="2:7" ht="12.75">
      <c r="B198" s="2"/>
      <c r="C198" s="2"/>
      <c r="D198" s="2"/>
      <c r="E198" s="2"/>
      <c r="F198" s="2"/>
      <c r="G198" s="2"/>
    </row>
    <row r="199" spans="2:7" ht="12.75">
      <c r="B199" s="2"/>
      <c r="C199" s="2"/>
      <c r="D199" s="2"/>
      <c r="E199" s="2"/>
      <c r="F199" s="2"/>
      <c r="G199" s="2"/>
    </row>
    <row r="200" spans="2:7" ht="12.75">
      <c r="B200" s="2"/>
      <c r="C200" s="2"/>
      <c r="D200" s="2"/>
      <c r="E200" s="2"/>
      <c r="F200" s="2"/>
      <c r="G200" s="2"/>
    </row>
    <row r="201" spans="2:7" ht="12.75">
      <c r="B201" s="2"/>
      <c r="C201" s="2"/>
      <c r="D201" s="2"/>
      <c r="E201" s="2"/>
      <c r="F201" s="2"/>
      <c r="G201" s="2"/>
    </row>
    <row r="202" spans="2:7" ht="12.75">
      <c r="B202" s="2"/>
      <c r="C202" s="2"/>
      <c r="D202" s="2"/>
      <c r="E202" s="2"/>
      <c r="F202" s="2"/>
      <c r="G202" s="2"/>
    </row>
    <row r="203" spans="2:7" ht="12.75">
      <c r="B203" s="2"/>
      <c r="C203" s="2"/>
      <c r="D203" s="2"/>
      <c r="E203" s="2"/>
      <c r="F203" s="2"/>
      <c r="G203" s="2"/>
    </row>
    <row r="204" spans="2:7" ht="12.75">
      <c r="B204" s="2"/>
      <c r="C204" s="2"/>
      <c r="D204" s="2"/>
      <c r="E204" s="2"/>
      <c r="F204" s="2"/>
      <c r="G204" s="2"/>
    </row>
    <row r="205" spans="2:7" ht="12.75">
      <c r="B205" s="2"/>
      <c r="C205" s="2"/>
      <c r="D205" s="2"/>
      <c r="E205" s="2"/>
      <c r="F205" s="2"/>
      <c r="G205" s="2"/>
    </row>
    <row r="206" spans="2:7" ht="12.75">
      <c r="B206" s="2"/>
      <c r="C206" s="2"/>
      <c r="D206" s="2"/>
      <c r="E206" s="2"/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 s="2"/>
      <c r="C208" s="2"/>
      <c r="D208" s="2"/>
      <c r="E208" s="2"/>
      <c r="F208" s="2"/>
      <c r="G208" s="2"/>
    </row>
    <row r="209" spans="2:7" ht="12.75">
      <c r="B209" s="2"/>
      <c r="C209" s="2"/>
      <c r="D209" s="2"/>
      <c r="E209" s="2"/>
      <c r="F209" s="2"/>
      <c r="G209" s="2"/>
    </row>
    <row r="210" spans="2:7" ht="12.75">
      <c r="B210" s="2"/>
      <c r="C210" s="2"/>
      <c r="D210" s="2"/>
      <c r="E210" s="2"/>
      <c r="F210" s="2"/>
      <c r="G210" s="2"/>
    </row>
    <row r="211" spans="2:7" ht="12.75">
      <c r="B211" s="2"/>
      <c r="C211" s="2"/>
      <c r="D211" s="2"/>
      <c r="E211" s="2"/>
      <c r="F211" s="2"/>
      <c r="G211" s="2"/>
    </row>
    <row r="212" spans="2:7" ht="12.75">
      <c r="B212" s="2"/>
      <c r="C212" s="2"/>
      <c r="D212" s="2"/>
      <c r="E212" s="2"/>
      <c r="F212" s="2"/>
      <c r="G212" s="2"/>
    </row>
    <row r="213" spans="2:7" ht="12.75">
      <c r="B213" s="2"/>
      <c r="C213" s="2"/>
      <c r="D213" s="2"/>
      <c r="E213" s="2"/>
      <c r="F213" s="2"/>
      <c r="G213" s="2"/>
    </row>
    <row r="214" spans="2:7" ht="12.75">
      <c r="B214" s="2"/>
      <c r="C214" s="2"/>
      <c r="D214" s="2"/>
      <c r="E214" s="2"/>
      <c r="F214" s="2"/>
      <c r="G214" s="2"/>
    </row>
    <row r="215" spans="2:7" ht="12.75">
      <c r="B215" s="2"/>
      <c r="C215" s="2"/>
      <c r="D215" s="2"/>
      <c r="E215" s="2"/>
      <c r="F215" s="2"/>
      <c r="G215" s="2"/>
    </row>
    <row r="216" spans="2:7" ht="12.75">
      <c r="B216" s="2"/>
      <c r="C216" s="2"/>
      <c r="D216" s="2"/>
      <c r="E216" s="2"/>
      <c r="F216" s="2"/>
      <c r="G216" s="2"/>
    </row>
    <row r="217" spans="2:7" ht="12.75">
      <c r="B217" s="2"/>
      <c r="C217" s="2"/>
      <c r="D217" s="2"/>
      <c r="E217" s="2"/>
      <c r="F217" s="2"/>
      <c r="G217" s="2"/>
    </row>
    <row r="218" spans="2:7" ht="12.75">
      <c r="B218" s="2"/>
      <c r="C218" s="2"/>
      <c r="D218" s="2"/>
      <c r="E218" s="2"/>
      <c r="F218" s="2"/>
      <c r="G218" s="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9" ht="12.75">
      <c r="B221" s="2"/>
      <c r="C221" s="2"/>
      <c r="D221" s="2"/>
      <c r="E221" s="2"/>
      <c r="F221" s="2"/>
      <c r="G221" s="2"/>
      <c r="I221" s="1"/>
    </row>
    <row r="222" spans="2:9" ht="12.75">
      <c r="B222" s="2"/>
      <c r="C222" s="2"/>
      <c r="D222" s="2"/>
      <c r="E222" s="2"/>
      <c r="F222" s="2"/>
      <c r="G222" s="2"/>
      <c r="I222" s="1"/>
    </row>
    <row r="223" spans="2:9" ht="12.75">
      <c r="B223" s="2"/>
      <c r="C223" s="2"/>
      <c r="D223" s="2"/>
      <c r="E223" s="2"/>
      <c r="F223" s="2"/>
      <c r="G223" s="2"/>
      <c r="I223" s="1"/>
    </row>
    <row r="224" spans="2:9" ht="12.75">
      <c r="B224" s="2"/>
      <c r="C224" s="2"/>
      <c r="D224" s="2"/>
      <c r="E224" s="2"/>
      <c r="F224" s="2"/>
      <c r="G224" s="2"/>
      <c r="I224" s="1"/>
    </row>
    <row r="225" spans="2:9" ht="12.75">
      <c r="B225" s="2"/>
      <c r="C225" s="2"/>
      <c r="D225" s="2"/>
      <c r="E225" s="2"/>
      <c r="F225" s="2"/>
      <c r="G225" s="2"/>
      <c r="I225" s="1"/>
    </row>
    <row r="226" spans="2:9" ht="12.75">
      <c r="B226" s="2"/>
      <c r="C226" s="2"/>
      <c r="D226" s="2"/>
      <c r="E226" s="2"/>
      <c r="F226" s="2"/>
      <c r="G226" s="2"/>
      <c r="I226" s="1"/>
    </row>
    <row r="227" spans="2:9" ht="12.75">
      <c r="B227" s="2"/>
      <c r="C227" s="2"/>
      <c r="D227" s="2"/>
      <c r="E227" s="2"/>
      <c r="F227" s="2"/>
      <c r="G227" s="2"/>
      <c r="I227" s="1"/>
    </row>
    <row r="228" spans="2:9" ht="12.75">
      <c r="B228" s="2"/>
      <c r="C228" s="2"/>
      <c r="D228" s="2"/>
      <c r="E228" s="2"/>
      <c r="F228" s="2"/>
      <c r="G228" s="2"/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Eilenburg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Kunze, Ina</cp:lastModifiedBy>
  <cp:lastPrinted>2012-11-20T14:56:39Z</cp:lastPrinted>
  <dcterms:created xsi:type="dcterms:W3CDTF">2006-06-26T12:54:19Z</dcterms:created>
  <dcterms:modified xsi:type="dcterms:W3CDTF">2012-11-20T14:59:07Z</dcterms:modified>
  <cp:category/>
  <cp:version/>
  <cp:contentType/>
  <cp:contentStatus/>
</cp:coreProperties>
</file>